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Yandex.Disk\ВОЕНМЕХ\ЗАКУПКИ 2022\2026!\44-ФЗ\29. Мебель для ЮО (ЕАТ)\"/>
    </mc:Choice>
  </mc:AlternateContent>
  <xr:revisionPtr revIDLastSave="0" documentId="13_ncr:1_{663D436F-00D1-48B9-AACB-6A9888843E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1 (2)" sheetId="3" r:id="rId2"/>
    <sheet name="Лист4" sheetId="4" r:id="rId3"/>
    <sheet name="Лист2" sheetId="2" r:id="rId4"/>
  </sheets>
  <definedNames>
    <definedName name="_xlnm._FilterDatabase" localSheetId="0" hidden="1">Лист1!$A$4:$H$19</definedName>
    <definedName name="_xlnm._FilterDatabase" localSheetId="1" hidden="1">'Лист1 (2)'!$A$4:$J$24</definedName>
    <definedName name="_xlnm._FilterDatabase" localSheetId="2" hidden="1">Лист4!$A$1:$S$128</definedName>
    <definedName name="_xlnm.Print_Area" localSheetId="0">Лист1!$A$1:$H$27</definedName>
    <definedName name="_xlnm.Print_Area" localSheetId="1">'Лист1 (2)'!$A$1:$H$32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3" l="1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5" i="3"/>
  <c r="Q3" i="4" l="1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2" i="4"/>
  <c r="T12" i="3"/>
  <c r="T14" i="3"/>
  <c r="T15" i="3"/>
  <c r="T5" i="3"/>
  <c r="S8" i="3"/>
  <c r="S9" i="3"/>
  <c r="S16" i="3"/>
  <c r="S17" i="3"/>
  <c r="S20" i="3"/>
  <c r="S21" i="3"/>
  <c r="H24" i="3"/>
  <c r="G24" i="3"/>
  <c r="F24" i="3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I7" i="3"/>
  <c r="J7" i="3" s="1"/>
  <c r="I6" i="3"/>
  <c r="J6" i="3" s="1"/>
  <c r="I5" i="3"/>
  <c r="S5" i="3" s="1"/>
  <c r="S18" i="3" l="1"/>
  <c r="S6" i="3"/>
  <c r="S24" i="3" s="1"/>
  <c r="T13" i="3"/>
  <c r="S15" i="3"/>
  <c r="T22" i="3"/>
  <c r="T10" i="3"/>
  <c r="S14" i="3"/>
  <c r="T21" i="3"/>
  <c r="T9" i="3"/>
  <c r="S13" i="3"/>
  <c r="T20" i="3"/>
  <c r="T8" i="3"/>
  <c r="S19" i="3"/>
  <c r="T11" i="3"/>
  <c r="S12" i="3"/>
  <c r="T19" i="3"/>
  <c r="T7" i="3"/>
  <c r="T23" i="3"/>
  <c r="S23" i="3"/>
  <c r="S11" i="3"/>
  <c r="T18" i="3"/>
  <c r="T6" i="3"/>
  <c r="T24" i="3" s="1"/>
  <c r="S22" i="3"/>
  <c r="S10" i="3"/>
  <c r="T17" i="3"/>
  <c r="S7" i="3"/>
  <c r="T16" i="3"/>
  <c r="I24" i="3"/>
  <c r="E27" i="3" s="1"/>
  <c r="J5" i="3"/>
  <c r="G19" i="1"/>
  <c r="H19" i="1"/>
  <c r="F19" i="1"/>
  <c r="E22" i="1" l="1"/>
</calcChain>
</file>

<file path=xl/sharedStrings.xml><?xml version="1.0" encoding="utf-8"?>
<sst xmlns="http://schemas.openxmlformats.org/spreadsheetml/2006/main" count="506" uniqueCount="74">
  <si>
    <t>№ п/п</t>
  </si>
  <si>
    <t>Наименование товара / услуги</t>
  </si>
  <si>
    <t>Кол-во</t>
  </si>
  <si>
    <t>Ед. изм.</t>
  </si>
  <si>
    <t>Цена за единицу, руб.</t>
  </si>
  <si>
    <t>ОКПД2</t>
  </si>
  <si>
    <t>Обоснование цены Контракта</t>
  </si>
  <si>
    <t>Цена Контракта сформирована из минимального  значения на момент проведения исследования, устанавливается в размере</t>
  </si>
  <si>
    <t>Итого, в т.ч. НДС</t>
  </si>
  <si>
    <t>Мониторинг цен № 1</t>
  </si>
  <si>
    <t>Мониторинг цен № 2</t>
  </si>
  <si>
    <t>Мониторинг цен № 3</t>
  </si>
  <si>
    <t>Мнимальное ценовое предложение</t>
  </si>
  <si>
    <r>
      <rPr>
        <b/>
        <sz val="12"/>
        <color theme="1"/>
        <rFont val="Times New Roman"/>
        <family val="1"/>
        <charset val="204"/>
      </rPr>
      <t>Особенности определения НМЦК</t>
    </r>
    <r>
      <rPr>
        <sz val="12"/>
        <color theme="1"/>
        <rFont val="Times New Roman"/>
        <family val="1"/>
        <charset val="204"/>
      </rPr>
      <t xml:space="preserve"> для осуществления закупки, объект закупки который включает товары, указанные в позициях 1-145 приложения № 1 и (или) в  позициях 1 - 433 приложения № 2 к Постановлению Правительства 1875 от 23.12.2024 </t>
    </r>
    <r>
      <rPr>
        <b/>
        <sz val="12"/>
        <color theme="1"/>
        <rFont val="Times New Roman"/>
        <family val="1"/>
        <charset val="204"/>
      </rPr>
      <t>не применяются</t>
    </r>
    <r>
      <rPr>
        <sz val="12"/>
        <color theme="1"/>
        <rFont val="Times New Roman"/>
        <family val="1"/>
        <charset val="204"/>
      </rPr>
      <t>, в соответствии с абзацем 2 пп. "г"  п. 7  Постановления Правительства 1875 от 23.12.2024 года (</t>
    </r>
    <r>
      <rPr>
        <b/>
        <sz val="12"/>
        <color theme="1"/>
        <rFont val="Times New Roman"/>
        <family val="1"/>
        <charset val="204"/>
      </rPr>
      <t>Осуществляется закупка товаров, заказчиком в случаях, предусмотренных подпунктами "и" и "к" пункта 4, пунктами 5 и 6 настоящего постановления, не применяются запреты, предусмотренные абзацем вторым пункта 1 и подпунктом "ж" пункта 4 настоящего постановления, ограничение, предусмотренное абзацем третьим пункта 1 настоящего постановления;)</t>
    </r>
  </si>
  <si>
    <t>Дата составления 18.03.2026</t>
  </si>
  <si>
    <t>Поставка рабочей спецодежды для нужд службы охраны труда 2026 году</t>
  </si>
  <si>
    <t>Костюм рабочий летний мужской л16-КПК с СОП синий/васильковый</t>
  </si>
  <si>
    <t>Штука</t>
  </si>
  <si>
    <t>Костюм рабочий летний женский л16-КПК с СОП синий/васильковый</t>
  </si>
  <si>
    <t>Костюм БАЙКАЛ-1 СОП</t>
  </si>
  <si>
    <t>КОСТЮМ ЛЕДИ БАЙКАЛ-1</t>
  </si>
  <si>
    <t>Куртка НОКСФИЛД</t>
  </si>
  <si>
    <t>Полукомбинезон НОКСФИЛД</t>
  </si>
  <si>
    <t>Костюм ЭЛЕКТРА Л-13 БИО мужской (кур+п/к)</t>
  </si>
  <si>
    <t>Костюм ЭЛЕКТРА Л-4 БиО (кур+бр) мужской</t>
  </si>
  <si>
    <t>Костюм сварщика Арсенал КС05 летний с СОП синий/красный</t>
  </si>
  <si>
    <t>Полукомбинезон ЛЕДИ САТУРН</t>
  </si>
  <si>
    <t>Куртка ЛЕДИ САТУРН</t>
  </si>
  <si>
    <t>Костюм летний «Энергия» тип А, ЗЭТВ 13,2 кал/см2, 2-й уровень защиты</t>
  </si>
  <si>
    <t>Бельё нательное мужское летнее трикотажное хлопок</t>
  </si>
  <si>
    <t>Костюм рабочий зимний мужской з12-КПК с СОП синий/васильковый</t>
  </si>
  <si>
    <t>Костюм рабочий зимний женский з03-КПК с СОП васильковый/синий</t>
  </si>
  <si>
    <t>Костюм ДРАЙВ С/О зимний мужской рабочий</t>
  </si>
  <si>
    <t>Костюм ЛЕДИ ДРАЙВ С/О зимний женский рабочий</t>
  </si>
  <si>
    <t>Куртка МАРКА</t>
  </si>
  <si>
    <t>Костюм для горничных и уборщиц у04-КБР васильковый/синий</t>
  </si>
  <si>
    <t>14.12.11.120</t>
  </si>
  <si>
    <t>ОГЭ</t>
  </si>
  <si>
    <t>А8</t>
  </si>
  <si>
    <t>АХО</t>
  </si>
  <si>
    <t>Военмех</t>
  </si>
  <si>
    <t>Кавголово</t>
  </si>
  <si>
    <t>Лосево</t>
  </si>
  <si>
    <t>Общежитие</t>
  </si>
  <si>
    <t>ОГМ</t>
  </si>
  <si>
    <t>Ракета</t>
  </si>
  <si>
    <t>Связь</t>
  </si>
  <si>
    <t>ЭТО</t>
  </si>
  <si>
    <t>А9</t>
  </si>
  <si>
    <t>Завод</t>
  </si>
  <si>
    <t>Подставка под системный блок</t>
  </si>
  <si>
    <t>Шкаф деревянный для документов (Со стеклом) Тип 1</t>
  </si>
  <si>
    <t>Стеллаж офисный (угловой)</t>
  </si>
  <si>
    <t>Шкаф для одежды деревянный</t>
  </si>
  <si>
    <t>Стол письменный (Прямой 1600 мм) Тип 2</t>
  </si>
  <si>
    <t>Стол письменный (Прямой 1200 мм) Тип 4</t>
  </si>
  <si>
    <t>Стол переговорный круглый</t>
  </si>
  <si>
    <t>Стол письменный (Криволинейный) Тип 1</t>
  </si>
  <si>
    <t>Доска отбойная</t>
  </si>
  <si>
    <t>Стол письменный (Угловой) Тип 5</t>
  </si>
  <si>
    <t>Шкаф деревянный для документов (Закрытый) Тип 2</t>
  </si>
  <si>
    <t>Тумба офисная деревянная (Для оргтехники) Тип 1</t>
  </si>
  <si>
    <t xml:space="preserve">Тумба офисная деревянная (Выкатная) тип 2 </t>
  </si>
  <si>
    <t>Шкаф деревянный для документов (Встраиваемый) Тип 3</t>
  </si>
  <si>
    <t>Дата составления 25.05.2026</t>
  </si>
  <si>
    <t>ОКПД2/КТРУ</t>
  </si>
  <si>
    <t>31.01.12.190</t>
  </si>
  <si>
    <t>31.01.12.110</t>
  </si>
  <si>
    <t>Поставка, сборка, установка мебели для ЮО, ЕСЦ и УДСМР в 2026 году</t>
  </si>
  <si>
    <t>16.21.13.000</t>
  </si>
  <si>
    <t>31.01.12.131</t>
  </si>
  <si>
    <t>31.01.12.139</t>
  </si>
  <si>
    <t>31.01.12.140</t>
  </si>
  <si>
    <t>31.01.12.150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</si>
</sst>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/>
    <xf numFmtId="0" fontId="8" fillId="0" borderId="0">
      <alignment horizontal="left" vertical="top"/>
    </xf>
    <xf numFmtId="0" fontId="8" fillId="0" borderId="0">
      <alignment horizontal="left" vertical="top"/>
    </xf>
  </cellStyleXfs>
  <cellXfs count="59">
    <xf numFmtId="0" fontId="0" fillId="0" borderId="0" xfId="0"/>
    <xf numFmtId="0" fontId="3" fillId="0" borderId="0" xfId="0" applyFont="1" applyAlignment="1">
      <alignment vertical="center"/>
    </xf>
    <xf numFmtId="165" fontId="2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9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10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13" xfId="0" applyFont="1" applyBorder="1" applyAlignment="1">
      <alignment horizontal="center" vertical="center" wrapText="1"/>
    </xf>
    <xf numFmtId="165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/>
    <xf numFmtId="0" fontId="2" fillId="0" borderId="0" xfId="0" applyFont="1" applyAlignment="1">
      <alignment vertical="distributed" wrapText="1"/>
    </xf>
    <xf numFmtId="0" fontId="3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5" fontId="0" fillId="0" borderId="0" xfId="0" applyNumberFormat="1"/>
    <xf numFmtId="0" fontId="10" fillId="0" borderId="0" xfId="0" applyFont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justify" vertical="top" wrapText="1"/>
    </xf>
  </cellXfs>
  <cellStyles count="5">
    <cellStyle name="S14" xfId="3" xr:uid="{00000000-0005-0000-0000-000000000000}"/>
    <cellStyle name="S17" xfId="4" xr:uid="{00000000-0005-0000-0000-000001000000}"/>
    <cellStyle name="Обычный" xfId="0" builtinId="0"/>
    <cellStyle name="Обычный 2" xfId="2" xr:uid="{00000000-0005-0000-0000-000003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B13" zoomScale="85" zoomScaleNormal="85" zoomScaleSheetLayoutView="115" workbookViewId="0">
      <selection activeCell="K17" sqref="K17"/>
    </sheetView>
  </sheetViews>
  <sheetFormatPr defaultColWidth="8.85546875" defaultRowHeight="15" x14ac:dyDescent="0.25"/>
  <cols>
    <col min="1" max="1" width="5" customWidth="1"/>
    <col min="2" max="2" width="17.140625" customWidth="1"/>
    <col min="3" max="3" width="43" customWidth="1"/>
    <col min="4" max="4" width="9.5703125" customWidth="1"/>
    <col min="5" max="5" width="11" customWidth="1"/>
    <col min="6" max="6" width="18.140625" customWidth="1"/>
    <col min="7" max="8" width="17.7109375" customWidth="1"/>
    <col min="9" max="9" width="21.42578125" customWidth="1"/>
    <col min="10" max="10" width="19.5703125" customWidth="1"/>
    <col min="11" max="11" width="14.7109375" bestFit="1" customWidth="1"/>
  </cols>
  <sheetData>
    <row r="1" spans="1:9" ht="25.5" customHeight="1" x14ac:dyDescent="0.25">
      <c r="A1" s="30" t="s">
        <v>6</v>
      </c>
      <c r="B1" s="30"/>
      <c r="C1" s="30"/>
      <c r="D1" s="30"/>
      <c r="E1" s="30"/>
      <c r="F1" s="30"/>
      <c r="G1" s="30"/>
      <c r="H1" s="30"/>
    </row>
    <row r="2" spans="1:9" ht="31.5" customHeight="1" x14ac:dyDescent="0.25">
      <c r="A2" s="31" t="s">
        <v>68</v>
      </c>
      <c r="B2" s="31"/>
      <c r="C2" s="31"/>
      <c r="D2" s="31"/>
      <c r="E2" s="31"/>
      <c r="F2" s="31"/>
      <c r="G2" s="31"/>
      <c r="H2" s="31"/>
    </row>
    <row r="3" spans="1:9" ht="15.75" customHeight="1" x14ac:dyDescent="0.25">
      <c r="A3" s="37" t="s">
        <v>0</v>
      </c>
      <c r="B3" s="39" t="s">
        <v>65</v>
      </c>
      <c r="C3" s="35" t="s">
        <v>1</v>
      </c>
      <c r="D3" s="35" t="s">
        <v>2</v>
      </c>
      <c r="E3" s="37" t="s">
        <v>3</v>
      </c>
      <c r="F3" s="37" t="s">
        <v>4</v>
      </c>
      <c r="G3" s="37"/>
      <c r="H3" s="37"/>
    </row>
    <row r="4" spans="1:9" ht="59.25" customHeight="1" x14ac:dyDescent="0.25">
      <c r="A4" s="37"/>
      <c r="B4" s="40"/>
      <c r="C4" s="35"/>
      <c r="D4" s="36"/>
      <c r="E4" s="38"/>
      <c r="F4" s="18" t="s">
        <v>9</v>
      </c>
      <c r="G4" s="18" t="s">
        <v>10</v>
      </c>
      <c r="H4" s="18" t="s">
        <v>11</v>
      </c>
    </row>
    <row r="5" spans="1:9" ht="60.75" customHeight="1" x14ac:dyDescent="0.25">
      <c r="A5" s="8">
        <v>1</v>
      </c>
      <c r="B5" s="29" t="s">
        <v>67</v>
      </c>
      <c r="C5" s="10" t="s">
        <v>57</v>
      </c>
      <c r="D5" s="12">
        <v>6</v>
      </c>
      <c r="E5" s="16" t="s">
        <v>17</v>
      </c>
      <c r="F5" s="2">
        <v>19200</v>
      </c>
      <c r="G5" s="2">
        <v>21120</v>
      </c>
      <c r="H5" s="2">
        <v>22080</v>
      </c>
      <c r="I5" s="5"/>
    </row>
    <row r="6" spans="1:9" ht="60.75" customHeight="1" x14ac:dyDescent="0.25">
      <c r="A6" s="8">
        <v>2</v>
      </c>
      <c r="B6" s="29" t="s">
        <v>67</v>
      </c>
      <c r="C6" s="10" t="s">
        <v>54</v>
      </c>
      <c r="D6" s="12">
        <v>1</v>
      </c>
      <c r="E6" s="16" t="s">
        <v>17</v>
      </c>
      <c r="F6" s="2">
        <v>15000</v>
      </c>
      <c r="G6" s="2">
        <v>16500</v>
      </c>
      <c r="H6" s="2">
        <v>17250</v>
      </c>
      <c r="I6" s="5"/>
    </row>
    <row r="7" spans="1:9" ht="60.75" customHeight="1" x14ac:dyDescent="0.25">
      <c r="A7" s="8">
        <v>3</v>
      </c>
      <c r="B7" s="14" t="s">
        <v>73</v>
      </c>
      <c r="C7" s="10" t="s">
        <v>61</v>
      </c>
      <c r="D7" s="12">
        <v>1</v>
      </c>
      <c r="E7" s="16" t="s">
        <v>17</v>
      </c>
      <c r="F7" s="2">
        <v>9800</v>
      </c>
      <c r="G7" s="2">
        <v>10780</v>
      </c>
      <c r="H7" s="2">
        <v>11270</v>
      </c>
      <c r="I7" s="5"/>
    </row>
    <row r="8" spans="1:9" ht="60.75" customHeight="1" x14ac:dyDescent="0.25">
      <c r="A8" s="8">
        <v>4</v>
      </c>
      <c r="B8" s="14" t="s">
        <v>73</v>
      </c>
      <c r="C8" s="10" t="s">
        <v>62</v>
      </c>
      <c r="D8" s="12">
        <v>6</v>
      </c>
      <c r="E8" s="16" t="s">
        <v>17</v>
      </c>
      <c r="F8" s="2">
        <v>8000</v>
      </c>
      <c r="G8" s="2">
        <v>8800</v>
      </c>
      <c r="H8" s="2">
        <v>9200</v>
      </c>
      <c r="I8" s="5"/>
    </row>
    <row r="9" spans="1:9" ht="60.75" customHeight="1" x14ac:dyDescent="0.25">
      <c r="A9" s="8">
        <v>5</v>
      </c>
      <c r="B9" s="14" t="s">
        <v>66</v>
      </c>
      <c r="C9" s="10" t="s">
        <v>50</v>
      </c>
      <c r="D9" s="12">
        <v>6</v>
      </c>
      <c r="E9" s="16" t="s">
        <v>17</v>
      </c>
      <c r="F9" s="2">
        <v>2500</v>
      </c>
      <c r="G9" s="2">
        <v>2750</v>
      </c>
      <c r="H9" s="2">
        <v>2875</v>
      </c>
      <c r="I9" s="5"/>
    </row>
    <row r="10" spans="1:9" ht="60.75" customHeight="1" x14ac:dyDescent="0.25">
      <c r="A10" s="8">
        <v>6</v>
      </c>
      <c r="B10" s="14" t="s">
        <v>71</v>
      </c>
      <c r="C10" s="10" t="s">
        <v>51</v>
      </c>
      <c r="D10" s="12">
        <v>4</v>
      </c>
      <c r="E10" s="16" t="s">
        <v>17</v>
      </c>
      <c r="F10" s="2">
        <v>26000</v>
      </c>
      <c r="G10" s="2">
        <v>28600</v>
      </c>
      <c r="H10" s="2">
        <v>29900</v>
      </c>
      <c r="I10" s="5"/>
    </row>
    <row r="11" spans="1:9" ht="60.75" customHeight="1" x14ac:dyDescent="0.25">
      <c r="A11" s="8">
        <v>7</v>
      </c>
      <c r="B11" s="14" t="s">
        <v>72</v>
      </c>
      <c r="C11" s="10" t="s">
        <v>52</v>
      </c>
      <c r="D11" s="12">
        <v>1</v>
      </c>
      <c r="E11" s="16" t="s">
        <v>17</v>
      </c>
      <c r="F11" s="2">
        <v>10000</v>
      </c>
      <c r="G11" s="2">
        <v>11000</v>
      </c>
      <c r="H11" s="2">
        <v>11500</v>
      </c>
      <c r="I11" s="5"/>
    </row>
    <row r="12" spans="1:9" ht="60.75" customHeight="1" x14ac:dyDescent="0.25">
      <c r="A12" s="8">
        <v>8</v>
      </c>
      <c r="B12" s="14" t="s">
        <v>70</v>
      </c>
      <c r="C12" s="10" t="s">
        <v>53</v>
      </c>
      <c r="D12" s="12">
        <v>3</v>
      </c>
      <c r="E12" s="16" t="s">
        <v>17</v>
      </c>
      <c r="F12" s="2">
        <v>25000</v>
      </c>
      <c r="G12" s="2">
        <v>27500</v>
      </c>
      <c r="H12" s="2">
        <v>28750</v>
      </c>
      <c r="I12" s="5"/>
    </row>
    <row r="13" spans="1:9" ht="60.75" customHeight="1" x14ac:dyDescent="0.25">
      <c r="A13" s="8">
        <v>9</v>
      </c>
      <c r="B13" s="29" t="s">
        <v>67</v>
      </c>
      <c r="C13" s="10" t="s">
        <v>55</v>
      </c>
      <c r="D13" s="12">
        <v>1</v>
      </c>
      <c r="E13" s="16" t="s">
        <v>17</v>
      </c>
      <c r="F13" s="2">
        <v>13000</v>
      </c>
      <c r="G13" s="2">
        <v>14300</v>
      </c>
      <c r="H13" s="2">
        <v>14950</v>
      </c>
      <c r="I13" s="5"/>
    </row>
    <row r="14" spans="1:9" ht="60.75" customHeight="1" x14ac:dyDescent="0.25">
      <c r="A14" s="8">
        <v>10</v>
      </c>
      <c r="B14" s="14" t="s">
        <v>67</v>
      </c>
      <c r="C14" s="10" t="s">
        <v>56</v>
      </c>
      <c r="D14" s="12">
        <v>1</v>
      </c>
      <c r="E14" s="16" t="s">
        <v>17</v>
      </c>
      <c r="F14" s="2">
        <v>10000</v>
      </c>
      <c r="G14" s="2">
        <v>11000</v>
      </c>
      <c r="H14" s="2">
        <v>11500</v>
      </c>
      <c r="I14" s="5"/>
    </row>
    <row r="15" spans="1:9" ht="60.75" customHeight="1" x14ac:dyDescent="0.25">
      <c r="A15" s="8">
        <v>11</v>
      </c>
      <c r="B15" s="29" t="s">
        <v>67</v>
      </c>
      <c r="C15" s="10" t="s">
        <v>59</v>
      </c>
      <c r="D15" s="12">
        <v>1</v>
      </c>
      <c r="E15" s="16" t="s">
        <v>17</v>
      </c>
      <c r="F15" s="2">
        <v>18000</v>
      </c>
      <c r="G15" s="2">
        <v>19800</v>
      </c>
      <c r="H15" s="2">
        <v>20700</v>
      </c>
      <c r="I15" s="5"/>
    </row>
    <row r="16" spans="1:9" ht="60.75" customHeight="1" x14ac:dyDescent="0.25">
      <c r="A16" s="8">
        <v>12</v>
      </c>
      <c r="B16" s="14" t="s">
        <v>71</v>
      </c>
      <c r="C16" s="10" t="s">
        <v>60</v>
      </c>
      <c r="D16" s="12">
        <v>1</v>
      </c>
      <c r="E16" s="16" t="s">
        <v>17</v>
      </c>
      <c r="F16" s="2">
        <v>26000</v>
      </c>
      <c r="G16" s="2">
        <v>27500</v>
      </c>
      <c r="H16" s="2">
        <v>28750</v>
      </c>
      <c r="I16" s="5"/>
    </row>
    <row r="17" spans="1:11" ht="60.75" customHeight="1" x14ac:dyDescent="0.25">
      <c r="A17" s="8">
        <v>13</v>
      </c>
      <c r="B17" s="14" t="s">
        <v>71</v>
      </c>
      <c r="C17" s="10" t="s">
        <v>63</v>
      </c>
      <c r="D17" s="12">
        <v>1</v>
      </c>
      <c r="E17" s="16" t="s">
        <v>17</v>
      </c>
      <c r="F17" s="2">
        <v>50000</v>
      </c>
      <c r="G17" s="2">
        <v>55000</v>
      </c>
      <c r="H17" s="2">
        <v>57500</v>
      </c>
      <c r="I17" s="5"/>
    </row>
    <row r="18" spans="1:11" ht="60.75" customHeight="1" x14ac:dyDescent="0.25">
      <c r="A18" s="8">
        <v>14</v>
      </c>
      <c r="B18" s="14" t="s">
        <v>69</v>
      </c>
      <c r="C18" s="10" t="s">
        <v>58</v>
      </c>
      <c r="D18" s="12">
        <v>6</v>
      </c>
      <c r="E18" s="16" t="s">
        <v>17</v>
      </c>
      <c r="F18" s="2">
        <v>4000</v>
      </c>
      <c r="G18" s="2">
        <v>4200</v>
      </c>
      <c r="H18" s="2">
        <v>4450</v>
      </c>
      <c r="I18" s="5"/>
    </row>
    <row r="19" spans="1:11" ht="15.75" x14ac:dyDescent="0.25">
      <c r="A19" s="34"/>
      <c r="B19" s="34"/>
      <c r="C19" s="34"/>
      <c r="D19" s="34"/>
      <c r="E19" s="34"/>
      <c r="F19" s="17">
        <f>SUMPRODUCT($D$5:$D$18,F5:F18)</f>
        <v>533000</v>
      </c>
      <c r="G19" s="17">
        <f>SUMPRODUCT($D$5:$D$18,G5:G18)</f>
        <v>584000</v>
      </c>
      <c r="H19" s="17">
        <f>SUMPRODUCT($D$5:$D$18,H5:H18)</f>
        <v>610900</v>
      </c>
      <c r="I19" s="5"/>
      <c r="J19" s="5"/>
      <c r="K19" s="5"/>
    </row>
    <row r="20" spans="1:11" ht="26.25" customHeight="1" x14ac:dyDescent="0.25">
      <c r="A20" s="3"/>
      <c r="B20" s="7"/>
      <c r="C20" s="32"/>
      <c r="D20" s="32"/>
      <c r="E20" s="1"/>
      <c r="F20" s="33"/>
      <c r="G20" s="33"/>
      <c r="H20" s="1"/>
    </row>
    <row r="21" spans="1:11" ht="15.75" customHeight="1" x14ac:dyDescent="0.25">
      <c r="A21" s="3"/>
      <c r="B21" s="7"/>
      <c r="C21" s="50"/>
      <c r="D21" s="50"/>
      <c r="E21" s="55" t="s">
        <v>8</v>
      </c>
      <c r="F21" s="55"/>
      <c r="G21" s="55"/>
      <c r="H21" s="55"/>
    </row>
    <row r="22" spans="1:11" ht="15.75" x14ac:dyDescent="0.25">
      <c r="A22" s="4"/>
      <c r="B22" s="6"/>
      <c r="C22" s="38" t="s">
        <v>7</v>
      </c>
      <c r="D22" s="36"/>
      <c r="E22" s="41">
        <f>MIN(F19:H19)</f>
        <v>533000</v>
      </c>
      <c r="F22" s="42"/>
      <c r="G22" s="42"/>
      <c r="H22" s="43"/>
    </row>
    <row r="23" spans="1:11" ht="15.75" x14ac:dyDescent="0.25">
      <c r="A23" s="4"/>
      <c r="B23" s="6"/>
      <c r="C23" s="51"/>
      <c r="D23" s="52"/>
      <c r="E23" s="44"/>
      <c r="F23" s="45"/>
      <c r="G23" s="45"/>
      <c r="H23" s="46"/>
    </row>
    <row r="24" spans="1:11" ht="15.75" x14ac:dyDescent="0.25">
      <c r="A24" s="4"/>
      <c r="B24" s="6"/>
      <c r="C24" s="51"/>
      <c r="D24" s="52"/>
      <c r="E24" s="44"/>
      <c r="F24" s="45"/>
      <c r="G24" s="45"/>
      <c r="H24" s="46"/>
    </row>
    <row r="25" spans="1:11" ht="15.75" x14ac:dyDescent="0.25">
      <c r="A25" s="4"/>
      <c r="B25" s="6"/>
      <c r="C25" s="53"/>
      <c r="D25" s="54"/>
      <c r="E25" s="47"/>
      <c r="F25" s="48"/>
      <c r="G25" s="48"/>
      <c r="H25" s="49"/>
    </row>
    <row r="26" spans="1:11" s="9" customFormat="1" ht="15.75" x14ac:dyDescent="0.25">
      <c r="A26" s="3"/>
      <c r="B26" s="7"/>
      <c r="C26" s="56"/>
      <c r="D26" s="56"/>
      <c r="E26" s="11"/>
      <c r="F26" s="57"/>
      <c r="G26" s="57"/>
      <c r="H26" s="1"/>
    </row>
    <row r="27" spans="1:11" s="19" customFormat="1" ht="18.75" x14ac:dyDescent="0.3">
      <c r="A27" s="9"/>
      <c r="B27" s="13"/>
      <c r="C27" s="28" t="s">
        <v>64</v>
      </c>
      <c r="D27" s="15"/>
      <c r="E27" s="15"/>
      <c r="F27" s="15"/>
      <c r="G27" s="9"/>
      <c r="H27" s="9"/>
    </row>
    <row r="30" spans="1:11" x14ac:dyDescent="0.25">
      <c r="G30" s="5"/>
    </row>
  </sheetData>
  <autoFilter ref="A4:H19" xr:uid="{00000000-0001-0000-0000-000000000000}"/>
  <mergeCells count="17">
    <mergeCell ref="E22:H25"/>
    <mergeCell ref="C21:D21"/>
    <mergeCell ref="C22:D25"/>
    <mergeCell ref="E21:H21"/>
    <mergeCell ref="C26:D26"/>
    <mergeCell ref="F26:G26"/>
    <mergeCell ref="A1:H1"/>
    <mergeCell ref="A2:H2"/>
    <mergeCell ref="C20:D20"/>
    <mergeCell ref="F20:G20"/>
    <mergeCell ref="A19:E19"/>
    <mergeCell ref="C3:C4"/>
    <mergeCell ref="D3:D4"/>
    <mergeCell ref="E3:E4"/>
    <mergeCell ref="F3:H3"/>
    <mergeCell ref="A3:A4"/>
    <mergeCell ref="B3:B4"/>
  </mergeCells>
  <pageMargins left="0.25" right="0.25" top="0.75" bottom="0.75" header="0.3" footer="0.3"/>
  <pageSetup paperSize="9" scale="6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0B61-DE4C-48E7-8D73-21F1E01FC3A3}">
  <dimension ref="A1:T36"/>
  <sheetViews>
    <sheetView topLeftCell="A13" zoomScale="85" zoomScaleNormal="85" zoomScaleSheetLayoutView="115" workbookViewId="0">
      <selection activeCell="H20" sqref="H20"/>
    </sheetView>
  </sheetViews>
  <sheetFormatPr defaultColWidth="8.85546875" defaultRowHeight="15" x14ac:dyDescent="0.25"/>
  <cols>
    <col min="1" max="1" width="5" customWidth="1"/>
    <col min="2" max="2" width="13" customWidth="1"/>
    <col min="3" max="3" width="43" customWidth="1"/>
    <col min="4" max="4" width="9.5703125" customWidth="1"/>
    <col min="5" max="5" width="11" customWidth="1"/>
    <col min="6" max="6" width="18.140625" customWidth="1"/>
    <col min="7" max="8" width="17.7109375" customWidth="1"/>
    <col min="9" max="9" width="19.42578125" customWidth="1"/>
    <col min="10" max="10" width="13.140625" bestFit="1" customWidth="1"/>
    <col min="13" max="13" width="13.85546875" customWidth="1"/>
    <col min="19" max="20" width="13.140625" bestFit="1" customWidth="1"/>
  </cols>
  <sheetData>
    <row r="1" spans="1:20" ht="25.5" customHeight="1" x14ac:dyDescent="0.25">
      <c r="A1" s="30" t="s">
        <v>6</v>
      </c>
      <c r="B1" s="30"/>
      <c r="C1" s="30"/>
      <c r="D1" s="30"/>
      <c r="E1" s="30"/>
      <c r="F1" s="30"/>
      <c r="G1" s="30"/>
      <c r="H1" s="30"/>
    </row>
    <row r="2" spans="1:20" ht="31.5" customHeight="1" x14ac:dyDescent="0.25">
      <c r="A2" s="31" t="s">
        <v>15</v>
      </c>
      <c r="B2" s="31"/>
      <c r="C2" s="31"/>
      <c r="D2" s="31"/>
      <c r="E2" s="31"/>
      <c r="F2" s="31"/>
      <c r="G2" s="31"/>
      <c r="H2" s="31"/>
    </row>
    <row r="3" spans="1:20" ht="15.75" customHeight="1" x14ac:dyDescent="0.25">
      <c r="A3" s="37" t="s">
        <v>0</v>
      </c>
      <c r="B3" s="39" t="s">
        <v>5</v>
      </c>
      <c r="C3" s="35" t="s">
        <v>1</v>
      </c>
      <c r="D3" s="35" t="s">
        <v>2</v>
      </c>
      <c r="E3" s="37" t="s">
        <v>3</v>
      </c>
      <c r="F3" s="37" t="s">
        <v>4</v>
      </c>
      <c r="G3" s="37"/>
      <c r="H3" s="37"/>
      <c r="I3" s="37" t="s">
        <v>12</v>
      </c>
    </row>
    <row r="4" spans="1:20" ht="59.25" customHeight="1" x14ac:dyDescent="0.25">
      <c r="A4" s="37"/>
      <c r="B4" s="40"/>
      <c r="C4" s="35"/>
      <c r="D4" s="36"/>
      <c r="E4" s="38"/>
      <c r="F4" s="22" t="s">
        <v>9</v>
      </c>
      <c r="G4" s="22" t="s">
        <v>10</v>
      </c>
      <c r="H4" s="22" t="s">
        <v>11</v>
      </c>
      <c r="I4" s="37"/>
      <c r="Q4">
        <v>2</v>
      </c>
      <c r="R4">
        <v>4</v>
      </c>
    </row>
    <row r="5" spans="1:20" ht="60.75" customHeight="1" x14ac:dyDescent="0.25">
      <c r="A5" s="8">
        <v>1</v>
      </c>
      <c r="B5" s="14" t="s">
        <v>36</v>
      </c>
      <c r="C5" s="10" t="s">
        <v>16</v>
      </c>
      <c r="D5" s="12">
        <v>31</v>
      </c>
      <c r="E5" s="16" t="s">
        <v>17</v>
      </c>
      <c r="F5" s="2">
        <v>5582.59</v>
      </c>
      <c r="G5" s="2">
        <v>5024</v>
      </c>
      <c r="H5" s="2">
        <v>4863</v>
      </c>
      <c r="I5" s="2">
        <f>MIN(F5:H5)</f>
        <v>4863</v>
      </c>
      <c r="J5" s="5">
        <f>I5*D5</f>
        <v>150753</v>
      </c>
      <c r="M5" s="27">
        <f>I5</f>
        <v>4863</v>
      </c>
      <c r="N5" t="s">
        <v>16</v>
      </c>
      <c r="Q5">
        <v>15</v>
      </c>
      <c r="R5">
        <v>16</v>
      </c>
      <c r="S5" s="5">
        <f>Q5*I5</f>
        <v>72945</v>
      </c>
      <c r="T5" s="5">
        <f>R5*I5</f>
        <v>77808</v>
      </c>
    </row>
    <row r="6" spans="1:20" ht="60.75" customHeight="1" x14ac:dyDescent="0.25">
      <c r="A6" s="8">
        <v>2</v>
      </c>
      <c r="B6" s="14" t="s">
        <v>36</v>
      </c>
      <c r="C6" s="10" t="s">
        <v>18</v>
      </c>
      <c r="D6" s="12">
        <v>4</v>
      </c>
      <c r="E6" s="16" t="s">
        <v>17</v>
      </c>
      <c r="F6" s="2">
        <v>2925.93</v>
      </c>
      <c r="G6" s="2">
        <v>2381.88</v>
      </c>
      <c r="H6" s="2">
        <v>1900</v>
      </c>
      <c r="I6" s="2">
        <f t="shared" ref="I6:I23" si="0">MIN(F6:H6)</f>
        <v>1900</v>
      </c>
      <c r="J6" s="5">
        <f t="shared" ref="J6:J23" si="1">I6*D6</f>
        <v>7600</v>
      </c>
      <c r="M6" s="27">
        <f t="shared" ref="M6:M23" si="2">I6</f>
        <v>1900</v>
      </c>
      <c r="N6" t="s">
        <v>18</v>
      </c>
      <c r="Q6">
        <v>3</v>
      </c>
      <c r="R6">
        <v>1</v>
      </c>
      <c r="S6" s="5">
        <f t="shared" ref="S6:S23" si="3">Q6*I6</f>
        <v>5700</v>
      </c>
      <c r="T6" s="5">
        <f t="shared" ref="T6:T23" si="4">R6*I6</f>
        <v>1900</v>
      </c>
    </row>
    <row r="7" spans="1:20" ht="60.75" customHeight="1" x14ac:dyDescent="0.25">
      <c r="A7" s="8">
        <v>3</v>
      </c>
      <c r="B7" s="14" t="s">
        <v>36</v>
      </c>
      <c r="C7" s="10" t="s">
        <v>19</v>
      </c>
      <c r="D7" s="12">
        <v>11</v>
      </c>
      <c r="E7" s="16" t="s">
        <v>17</v>
      </c>
      <c r="F7" s="2">
        <v>4935</v>
      </c>
      <c r="G7" s="2">
        <v>4515</v>
      </c>
      <c r="H7" s="2">
        <v>3729</v>
      </c>
      <c r="I7" s="2">
        <f t="shared" si="0"/>
        <v>3729</v>
      </c>
      <c r="J7" s="5">
        <f t="shared" si="1"/>
        <v>41019</v>
      </c>
      <c r="M7" s="27">
        <f t="shared" si="2"/>
        <v>3729</v>
      </c>
      <c r="N7" t="s">
        <v>19</v>
      </c>
      <c r="Q7">
        <v>9</v>
      </c>
      <c r="R7">
        <v>2</v>
      </c>
      <c r="S7" s="5">
        <f t="shared" si="3"/>
        <v>33561</v>
      </c>
      <c r="T7" s="5">
        <f t="shared" si="4"/>
        <v>7458</v>
      </c>
    </row>
    <row r="8" spans="1:20" ht="60.75" customHeight="1" x14ac:dyDescent="0.25">
      <c r="A8" s="8">
        <v>4</v>
      </c>
      <c r="B8" s="14" t="s">
        <v>36</v>
      </c>
      <c r="C8" s="10" t="s">
        <v>20</v>
      </c>
      <c r="D8" s="12">
        <v>1</v>
      </c>
      <c r="E8" s="16" t="s">
        <v>17</v>
      </c>
      <c r="F8" s="2">
        <v>3729</v>
      </c>
      <c r="G8" s="2">
        <v>3729</v>
      </c>
      <c r="H8" s="2">
        <v>3730</v>
      </c>
      <c r="I8" s="2">
        <f t="shared" si="0"/>
        <v>3729</v>
      </c>
      <c r="J8" s="5">
        <f t="shared" si="1"/>
        <v>3729</v>
      </c>
      <c r="M8" s="27">
        <f t="shared" si="2"/>
        <v>3729</v>
      </c>
      <c r="N8" t="s">
        <v>20</v>
      </c>
      <c r="Q8">
        <v>0</v>
      </c>
      <c r="R8">
        <v>1</v>
      </c>
      <c r="S8" s="5">
        <f t="shared" si="3"/>
        <v>0</v>
      </c>
      <c r="T8" s="5">
        <f t="shared" si="4"/>
        <v>3729</v>
      </c>
    </row>
    <row r="9" spans="1:20" ht="60.75" customHeight="1" x14ac:dyDescent="0.25">
      <c r="A9" s="8">
        <v>5</v>
      </c>
      <c r="B9" s="14" t="s">
        <v>36</v>
      </c>
      <c r="C9" s="10" t="s">
        <v>21</v>
      </c>
      <c r="D9" s="12">
        <v>2</v>
      </c>
      <c r="E9" s="16" t="s">
        <v>17</v>
      </c>
      <c r="F9" s="2">
        <v>5190</v>
      </c>
      <c r="G9" s="2">
        <v>5185</v>
      </c>
      <c r="H9" s="2">
        <v>5185</v>
      </c>
      <c r="I9" s="2">
        <f t="shared" si="0"/>
        <v>5185</v>
      </c>
      <c r="J9" s="5">
        <f t="shared" si="1"/>
        <v>10370</v>
      </c>
      <c r="M9" s="27">
        <f t="shared" si="2"/>
        <v>5185</v>
      </c>
      <c r="N9" t="s">
        <v>21</v>
      </c>
      <c r="Q9">
        <v>0</v>
      </c>
      <c r="R9">
        <v>2</v>
      </c>
      <c r="S9" s="5">
        <f t="shared" si="3"/>
        <v>0</v>
      </c>
      <c r="T9" s="5">
        <f t="shared" si="4"/>
        <v>10370</v>
      </c>
    </row>
    <row r="10" spans="1:20" ht="60.75" customHeight="1" x14ac:dyDescent="0.25">
      <c r="A10" s="8">
        <v>6</v>
      </c>
      <c r="B10" s="14" t="s">
        <v>36</v>
      </c>
      <c r="C10" s="10" t="s">
        <v>22</v>
      </c>
      <c r="D10" s="12">
        <v>2</v>
      </c>
      <c r="E10" s="16" t="s">
        <v>17</v>
      </c>
      <c r="F10" s="2">
        <v>5719</v>
      </c>
      <c r="G10" s="2">
        <v>6932</v>
      </c>
      <c r="H10" s="2">
        <v>5720</v>
      </c>
      <c r="I10" s="2">
        <f t="shared" si="0"/>
        <v>5719</v>
      </c>
      <c r="J10" s="5">
        <f t="shared" si="1"/>
        <v>11438</v>
      </c>
      <c r="M10" s="27">
        <f t="shared" si="2"/>
        <v>5719</v>
      </c>
      <c r="N10" t="s">
        <v>22</v>
      </c>
      <c r="Q10">
        <v>0</v>
      </c>
      <c r="R10">
        <v>2</v>
      </c>
      <c r="S10" s="5">
        <f t="shared" si="3"/>
        <v>0</v>
      </c>
      <c r="T10" s="5">
        <f t="shared" si="4"/>
        <v>11438</v>
      </c>
    </row>
    <row r="11" spans="1:20" ht="60.75" customHeight="1" x14ac:dyDescent="0.25">
      <c r="A11" s="8">
        <v>7</v>
      </c>
      <c r="B11" s="14" t="s">
        <v>36</v>
      </c>
      <c r="C11" s="10" t="s">
        <v>23</v>
      </c>
      <c r="D11" s="12">
        <v>4</v>
      </c>
      <c r="E11" s="16" t="s">
        <v>17</v>
      </c>
      <c r="F11" s="2">
        <v>17398</v>
      </c>
      <c r="G11" s="2">
        <v>18910</v>
      </c>
      <c r="H11" s="2">
        <v>16640</v>
      </c>
      <c r="I11" s="2">
        <f t="shared" si="0"/>
        <v>16640</v>
      </c>
      <c r="J11" s="5">
        <f t="shared" si="1"/>
        <v>66560</v>
      </c>
      <c r="M11" s="27">
        <f t="shared" si="2"/>
        <v>16640</v>
      </c>
      <c r="N11" t="s">
        <v>23</v>
      </c>
      <c r="Q11">
        <v>3</v>
      </c>
      <c r="R11">
        <v>1</v>
      </c>
      <c r="S11" s="5">
        <f t="shared" si="3"/>
        <v>49920</v>
      </c>
      <c r="T11" s="5">
        <f t="shared" si="4"/>
        <v>16640</v>
      </c>
    </row>
    <row r="12" spans="1:20" ht="60.75" customHeight="1" x14ac:dyDescent="0.25">
      <c r="A12" s="8">
        <v>8</v>
      </c>
      <c r="B12" s="14" t="s">
        <v>36</v>
      </c>
      <c r="C12" s="10" t="s">
        <v>24</v>
      </c>
      <c r="D12" s="12">
        <v>1</v>
      </c>
      <c r="E12" s="16" t="s">
        <v>17</v>
      </c>
      <c r="F12" s="2">
        <v>13591</v>
      </c>
      <c r="G12" s="2">
        <v>16020</v>
      </c>
      <c r="H12" s="2">
        <v>14732</v>
      </c>
      <c r="I12" s="2">
        <f t="shared" si="0"/>
        <v>13591</v>
      </c>
      <c r="J12" s="5">
        <f t="shared" si="1"/>
        <v>13591</v>
      </c>
      <c r="M12" s="27">
        <f t="shared" si="2"/>
        <v>13591</v>
      </c>
      <c r="N12" t="s">
        <v>24</v>
      </c>
      <c r="Q12">
        <v>0</v>
      </c>
      <c r="R12">
        <v>1</v>
      </c>
      <c r="S12" s="5">
        <f t="shared" si="3"/>
        <v>0</v>
      </c>
      <c r="T12" s="5">
        <f t="shared" si="4"/>
        <v>13591</v>
      </c>
    </row>
    <row r="13" spans="1:20" ht="60.75" customHeight="1" x14ac:dyDescent="0.25">
      <c r="A13" s="8">
        <v>9</v>
      </c>
      <c r="B13" s="14" t="s">
        <v>36</v>
      </c>
      <c r="C13" s="10" t="s">
        <v>25</v>
      </c>
      <c r="D13" s="12">
        <v>1</v>
      </c>
      <c r="E13" s="16" t="s">
        <v>17</v>
      </c>
      <c r="F13" s="2">
        <v>13390</v>
      </c>
      <c r="G13" s="2">
        <v>13491</v>
      </c>
      <c r="H13" s="2">
        <v>13390</v>
      </c>
      <c r="I13" s="2">
        <f t="shared" si="0"/>
        <v>13390</v>
      </c>
      <c r="J13" s="5">
        <f t="shared" si="1"/>
        <v>13390</v>
      </c>
      <c r="M13" s="27">
        <f t="shared" si="2"/>
        <v>13390</v>
      </c>
      <c r="N13" t="s">
        <v>25</v>
      </c>
      <c r="Q13">
        <v>0</v>
      </c>
      <c r="R13">
        <v>1</v>
      </c>
      <c r="S13" s="5">
        <f t="shared" si="3"/>
        <v>0</v>
      </c>
      <c r="T13" s="5">
        <f t="shared" si="4"/>
        <v>13390</v>
      </c>
    </row>
    <row r="14" spans="1:20" ht="60.75" customHeight="1" x14ac:dyDescent="0.25">
      <c r="A14" s="8">
        <v>10</v>
      </c>
      <c r="B14" s="14" t="s">
        <v>36</v>
      </c>
      <c r="C14" s="10" t="s">
        <v>26</v>
      </c>
      <c r="D14" s="12">
        <v>3</v>
      </c>
      <c r="E14" s="16" t="s">
        <v>17</v>
      </c>
      <c r="F14" s="2">
        <v>2510</v>
      </c>
      <c r="G14" s="2">
        <v>2090</v>
      </c>
      <c r="H14" s="2">
        <v>2090</v>
      </c>
      <c r="I14" s="2">
        <f t="shared" si="0"/>
        <v>2090</v>
      </c>
      <c r="J14" s="5">
        <f t="shared" si="1"/>
        <v>6270</v>
      </c>
      <c r="M14" s="27">
        <f t="shared" si="2"/>
        <v>2090</v>
      </c>
      <c r="N14" t="s">
        <v>26</v>
      </c>
      <c r="Q14">
        <v>3</v>
      </c>
      <c r="R14">
        <v>0</v>
      </c>
      <c r="S14" s="5">
        <f t="shared" si="3"/>
        <v>6270</v>
      </c>
      <c r="T14" s="5">
        <f t="shared" si="4"/>
        <v>0</v>
      </c>
    </row>
    <row r="15" spans="1:20" ht="60.75" customHeight="1" x14ac:dyDescent="0.25">
      <c r="A15" s="8">
        <v>11</v>
      </c>
      <c r="B15" s="14" t="s">
        <v>36</v>
      </c>
      <c r="C15" s="10" t="s">
        <v>27</v>
      </c>
      <c r="D15" s="12">
        <v>3</v>
      </c>
      <c r="E15" s="16" t="s">
        <v>17</v>
      </c>
      <c r="F15" s="2">
        <v>2440</v>
      </c>
      <c r="G15" s="2">
        <v>2930</v>
      </c>
      <c r="H15" s="2">
        <v>2440</v>
      </c>
      <c r="I15" s="2">
        <f t="shared" si="0"/>
        <v>2440</v>
      </c>
      <c r="J15" s="5">
        <f t="shared" si="1"/>
        <v>7320</v>
      </c>
      <c r="M15" s="27">
        <f t="shared" si="2"/>
        <v>2440</v>
      </c>
      <c r="N15" t="s">
        <v>27</v>
      </c>
      <c r="Q15">
        <v>3</v>
      </c>
      <c r="R15">
        <v>0</v>
      </c>
      <c r="S15" s="5">
        <f t="shared" si="3"/>
        <v>7320</v>
      </c>
      <c r="T15" s="5">
        <f t="shared" si="4"/>
        <v>0</v>
      </c>
    </row>
    <row r="16" spans="1:20" ht="60.75" customHeight="1" x14ac:dyDescent="0.25">
      <c r="A16" s="8">
        <v>12</v>
      </c>
      <c r="B16" s="14" t="s">
        <v>36</v>
      </c>
      <c r="C16" s="10" t="s">
        <v>28</v>
      </c>
      <c r="D16" s="12">
        <v>6</v>
      </c>
      <c r="E16" s="16" t="s">
        <v>17</v>
      </c>
      <c r="F16" s="2">
        <v>15600</v>
      </c>
      <c r="G16" s="2">
        <v>16226.95</v>
      </c>
      <c r="H16" s="2">
        <v>13499</v>
      </c>
      <c r="I16" s="2">
        <f t="shared" si="0"/>
        <v>13499</v>
      </c>
      <c r="J16" s="5">
        <f t="shared" si="1"/>
        <v>80994</v>
      </c>
      <c r="M16" s="27">
        <f t="shared" si="2"/>
        <v>13499</v>
      </c>
      <c r="N16" t="s">
        <v>28</v>
      </c>
      <c r="Q16">
        <v>5</v>
      </c>
      <c r="R16">
        <v>1</v>
      </c>
      <c r="S16" s="5">
        <f t="shared" si="3"/>
        <v>67495</v>
      </c>
      <c r="T16" s="5">
        <f t="shared" si="4"/>
        <v>13499</v>
      </c>
    </row>
    <row r="17" spans="1:20" ht="60.75" customHeight="1" x14ac:dyDescent="0.25">
      <c r="A17" s="8">
        <v>13</v>
      </c>
      <c r="B17" s="14" t="s">
        <v>36</v>
      </c>
      <c r="C17" s="10" t="s">
        <v>29</v>
      </c>
      <c r="D17" s="12">
        <v>8</v>
      </c>
      <c r="E17" s="16" t="s">
        <v>17</v>
      </c>
      <c r="F17" s="2">
        <v>1315</v>
      </c>
      <c r="G17" s="2">
        <v>1295</v>
      </c>
      <c r="H17" s="2">
        <v>1180</v>
      </c>
      <c r="I17" s="2">
        <f t="shared" si="0"/>
        <v>1180</v>
      </c>
      <c r="J17" s="5">
        <f t="shared" si="1"/>
        <v>9440</v>
      </c>
      <c r="M17" s="27">
        <f t="shared" si="2"/>
        <v>1180</v>
      </c>
      <c r="N17" t="s">
        <v>29</v>
      </c>
      <c r="Q17">
        <v>8</v>
      </c>
      <c r="R17">
        <v>0</v>
      </c>
      <c r="S17" s="5">
        <f t="shared" si="3"/>
        <v>9440</v>
      </c>
      <c r="T17" s="5">
        <f t="shared" si="4"/>
        <v>0</v>
      </c>
    </row>
    <row r="18" spans="1:20" ht="60.75" customHeight="1" x14ac:dyDescent="0.25">
      <c r="A18" s="8">
        <v>14</v>
      </c>
      <c r="B18" s="14" t="s">
        <v>36</v>
      </c>
      <c r="C18" s="10" t="s">
        <v>30</v>
      </c>
      <c r="D18" s="12">
        <v>18</v>
      </c>
      <c r="E18" s="16" t="s">
        <v>17</v>
      </c>
      <c r="F18" s="2">
        <v>5061</v>
      </c>
      <c r="G18" s="2">
        <v>5899</v>
      </c>
      <c r="H18" s="2">
        <v>5150</v>
      </c>
      <c r="I18" s="2">
        <f t="shared" si="0"/>
        <v>5061</v>
      </c>
      <c r="J18" s="5">
        <f t="shared" si="1"/>
        <v>91098</v>
      </c>
      <c r="M18" s="27">
        <f t="shared" si="2"/>
        <v>5061</v>
      </c>
      <c r="N18" t="s">
        <v>30</v>
      </c>
      <c r="Q18">
        <v>10</v>
      </c>
      <c r="R18">
        <v>8</v>
      </c>
      <c r="S18" s="5">
        <f t="shared" si="3"/>
        <v>50610</v>
      </c>
      <c r="T18" s="5">
        <f t="shared" si="4"/>
        <v>40488</v>
      </c>
    </row>
    <row r="19" spans="1:20" ht="60.75" customHeight="1" x14ac:dyDescent="0.25">
      <c r="A19" s="8">
        <v>15</v>
      </c>
      <c r="B19" s="14" t="s">
        <v>36</v>
      </c>
      <c r="C19" s="10" t="s">
        <v>31</v>
      </c>
      <c r="D19" s="12">
        <v>3</v>
      </c>
      <c r="E19" s="16" t="s">
        <v>17</v>
      </c>
      <c r="F19" s="2">
        <v>4441</v>
      </c>
      <c r="G19" s="2">
        <v>5029</v>
      </c>
      <c r="H19" s="2">
        <v>5380</v>
      </c>
      <c r="I19" s="2">
        <f t="shared" si="0"/>
        <v>4441</v>
      </c>
      <c r="J19" s="5">
        <f t="shared" si="1"/>
        <v>13323</v>
      </c>
      <c r="M19" s="27">
        <f t="shared" si="2"/>
        <v>4441</v>
      </c>
      <c r="N19" t="s">
        <v>31</v>
      </c>
      <c r="Q19">
        <v>3</v>
      </c>
      <c r="R19">
        <v>0</v>
      </c>
      <c r="S19" s="5">
        <f t="shared" si="3"/>
        <v>13323</v>
      </c>
      <c r="T19" s="5">
        <f t="shared" si="4"/>
        <v>0</v>
      </c>
    </row>
    <row r="20" spans="1:20" ht="60.75" customHeight="1" x14ac:dyDescent="0.25">
      <c r="A20" s="8">
        <v>16</v>
      </c>
      <c r="B20" s="14" t="s">
        <v>36</v>
      </c>
      <c r="C20" s="10" t="s">
        <v>32</v>
      </c>
      <c r="D20" s="12">
        <v>9</v>
      </c>
      <c r="E20" s="16" t="s">
        <v>17</v>
      </c>
      <c r="F20" s="2">
        <v>8487</v>
      </c>
      <c r="G20" s="2">
        <v>8490</v>
      </c>
      <c r="H20" s="2">
        <v>10185</v>
      </c>
      <c r="I20" s="2">
        <f t="shared" si="0"/>
        <v>8487</v>
      </c>
      <c r="J20" s="5">
        <f t="shared" si="1"/>
        <v>76383</v>
      </c>
      <c r="M20" s="27">
        <f t="shared" si="2"/>
        <v>8487</v>
      </c>
      <c r="N20" t="s">
        <v>32</v>
      </c>
      <c r="Q20">
        <v>3</v>
      </c>
      <c r="R20">
        <v>6</v>
      </c>
      <c r="S20" s="5">
        <f t="shared" si="3"/>
        <v>25461</v>
      </c>
      <c r="T20" s="5">
        <f t="shared" si="4"/>
        <v>50922</v>
      </c>
    </row>
    <row r="21" spans="1:20" ht="60.75" customHeight="1" x14ac:dyDescent="0.25">
      <c r="A21" s="8">
        <v>17</v>
      </c>
      <c r="B21" s="14" t="s">
        <v>36</v>
      </c>
      <c r="C21" s="10" t="s">
        <v>33</v>
      </c>
      <c r="D21" s="12">
        <v>1</v>
      </c>
      <c r="E21" s="16" t="s">
        <v>17</v>
      </c>
      <c r="F21" s="2">
        <v>8487</v>
      </c>
      <c r="G21" s="2">
        <v>8490</v>
      </c>
      <c r="H21" s="2">
        <v>9505</v>
      </c>
      <c r="I21" s="2">
        <f t="shared" si="0"/>
        <v>8487</v>
      </c>
      <c r="J21" s="5">
        <f t="shared" si="1"/>
        <v>8487</v>
      </c>
      <c r="M21" s="27">
        <f t="shared" si="2"/>
        <v>8487</v>
      </c>
      <c r="N21" t="s">
        <v>33</v>
      </c>
      <c r="Q21">
        <v>0</v>
      </c>
      <c r="R21">
        <v>1</v>
      </c>
      <c r="S21" s="5">
        <f t="shared" si="3"/>
        <v>0</v>
      </c>
      <c r="T21" s="5">
        <f t="shared" si="4"/>
        <v>8487</v>
      </c>
    </row>
    <row r="22" spans="1:20" ht="60.75" customHeight="1" x14ac:dyDescent="0.25">
      <c r="A22" s="8">
        <v>18</v>
      </c>
      <c r="B22" s="14" t="s">
        <v>36</v>
      </c>
      <c r="C22" s="10" t="s">
        <v>34</v>
      </c>
      <c r="D22" s="12">
        <v>6</v>
      </c>
      <c r="E22" s="16" t="s">
        <v>17</v>
      </c>
      <c r="F22" s="2">
        <v>3965</v>
      </c>
      <c r="G22" s="2">
        <v>3965</v>
      </c>
      <c r="H22" s="2">
        <v>5003</v>
      </c>
      <c r="I22" s="2">
        <f t="shared" si="0"/>
        <v>3965</v>
      </c>
      <c r="J22" s="5">
        <f t="shared" si="1"/>
        <v>23790</v>
      </c>
      <c r="M22" s="27">
        <f t="shared" si="2"/>
        <v>3965</v>
      </c>
      <c r="N22" t="s">
        <v>34</v>
      </c>
      <c r="Q22">
        <v>4</v>
      </c>
      <c r="R22">
        <v>2</v>
      </c>
      <c r="S22" s="5">
        <f t="shared" si="3"/>
        <v>15860</v>
      </c>
      <c r="T22" s="5">
        <f t="shared" si="4"/>
        <v>7930</v>
      </c>
    </row>
    <row r="23" spans="1:20" ht="60.75" customHeight="1" x14ac:dyDescent="0.25">
      <c r="A23" s="8">
        <v>19</v>
      </c>
      <c r="B23" s="14" t="s">
        <v>36</v>
      </c>
      <c r="C23" s="10" t="s">
        <v>35</v>
      </c>
      <c r="D23" s="12">
        <v>13</v>
      </c>
      <c r="E23" s="16" t="s">
        <v>17</v>
      </c>
      <c r="F23" s="2">
        <v>2201</v>
      </c>
      <c r="G23" s="2">
        <v>2620</v>
      </c>
      <c r="H23" s="2">
        <v>3036.82</v>
      </c>
      <c r="I23" s="2">
        <f t="shared" si="0"/>
        <v>2201</v>
      </c>
      <c r="J23" s="5">
        <f t="shared" si="1"/>
        <v>28613</v>
      </c>
      <c r="M23" s="27">
        <f t="shared" si="2"/>
        <v>2201</v>
      </c>
      <c r="N23" t="s">
        <v>35</v>
      </c>
      <c r="Q23">
        <v>6</v>
      </c>
      <c r="R23">
        <v>7</v>
      </c>
      <c r="S23" s="5">
        <f t="shared" si="3"/>
        <v>13206</v>
      </c>
      <c r="T23" s="5">
        <f t="shared" si="4"/>
        <v>15407</v>
      </c>
    </row>
    <row r="24" spans="1:20" ht="15.75" x14ac:dyDescent="0.25">
      <c r="A24" s="34"/>
      <c r="B24" s="34"/>
      <c r="C24" s="34"/>
      <c r="D24" s="34"/>
      <c r="E24" s="34"/>
      <c r="F24" s="17">
        <f>SUMPRODUCT($D$5:$D$23,F5:F23)</f>
        <v>721833.01</v>
      </c>
      <c r="G24" s="17">
        <f>SUMPRODUCT($D$5:$D$23,G5:G23)</f>
        <v>734851.22</v>
      </c>
      <c r="H24" s="17">
        <f>SUMPRODUCT($D$5:$D$23,H5:H23)</f>
        <v>703124.66</v>
      </c>
      <c r="I24" s="17">
        <f>SUMPRODUCT($D$5:$D$23,I5:I23)</f>
        <v>664168</v>
      </c>
      <c r="S24" s="5">
        <f>SUM(S5:S23)</f>
        <v>371111</v>
      </c>
      <c r="T24" s="5">
        <f>SUM(T5:T23)</f>
        <v>293057</v>
      </c>
    </row>
    <row r="25" spans="1:20" ht="26.25" customHeight="1" x14ac:dyDescent="0.25">
      <c r="A25" s="23"/>
      <c r="B25" s="23"/>
      <c r="C25" s="32"/>
      <c r="D25" s="32"/>
      <c r="E25" s="24"/>
      <c r="F25" s="33"/>
      <c r="G25" s="33"/>
      <c r="H25" s="24"/>
      <c r="I25" s="24"/>
    </row>
    <row r="26" spans="1:20" ht="15.75" customHeight="1" x14ac:dyDescent="0.25">
      <c r="A26" s="23"/>
      <c r="B26" s="23"/>
      <c r="C26" s="50"/>
      <c r="D26" s="50"/>
      <c r="E26" s="55" t="s">
        <v>8</v>
      </c>
      <c r="F26" s="55"/>
      <c r="G26" s="55"/>
      <c r="H26" s="55"/>
    </row>
    <row r="27" spans="1:20" ht="15.75" x14ac:dyDescent="0.25">
      <c r="A27" s="24"/>
      <c r="B27" s="24"/>
      <c r="C27" s="38" t="s">
        <v>7</v>
      </c>
      <c r="D27" s="36"/>
      <c r="E27" s="41">
        <f>I24</f>
        <v>664168</v>
      </c>
      <c r="F27" s="42"/>
      <c r="G27" s="42"/>
      <c r="H27" s="43"/>
    </row>
    <row r="28" spans="1:20" ht="15.75" x14ac:dyDescent="0.25">
      <c r="A28" s="24"/>
      <c r="B28" s="24"/>
      <c r="C28" s="51"/>
      <c r="D28" s="52"/>
      <c r="E28" s="44"/>
      <c r="F28" s="45"/>
      <c r="G28" s="45"/>
      <c r="H28" s="46"/>
    </row>
    <row r="29" spans="1:20" ht="15.75" x14ac:dyDescent="0.25">
      <c r="A29" s="24"/>
      <c r="B29" s="24"/>
      <c r="C29" s="51"/>
      <c r="D29" s="52"/>
      <c r="E29" s="44"/>
      <c r="F29" s="45"/>
      <c r="G29" s="45"/>
      <c r="H29" s="46"/>
    </row>
    <row r="30" spans="1:20" ht="15.75" x14ac:dyDescent="0.25">
      <c r="A30" s="24"/>
      <c r="B30" s="24"/>
      <c r="C30" s="53"/>
      <c r="D30" s="54"/>
      <c r="E30" s="47"/>
      <c r="F30" s="48"/>
      <c r="G30" s="48"/>
      <c r="H30" s="49"/>
    </row>
    <row r="31" spans="1:20" s="9" customFormat="1" ht="15.75" x14ac:dyDescent="0.25">
      <c r="A31" s="23"/>
      <c r="B31" s="23"/>
      <c r="C31" s="56"/>
      <c r="D31" s="56"/>
      <c r="E31" s="21"/>
      <c r="F31" s="57"/>
      <c r="G31" s="57"/>
      <c r="H31" s="24"/>
      <c r="I31" s="24"/>
    </row>
    <row r="32" spans="1:20" s="19" customFormat="1" ht="82.5" customHeight="1" x14ac:dyDescent="0.3">
      <c r="A32" s="9"/>
      <c r="B32" s="13"/>
      <c r="C32" s="13" t="s">
        <v>14</v>
      </c>
      <c r="D32" s="15"/>
      <c r="E32" s="15"/>
      <c r="F32" s="15"/>
      <c r="G32" s="9"/>
      <c r="H32" s="9"/>
      <c r="I32" s="9"/>
      <c r="J32" s="20"/>
    </row>
    <row r="34" spans="1:9" ht="15.75" x14ac:dyDescent="0.25">
      <c r="A34" s="58" t="s">
        <v>13</v>
      </c>
      <c r="B34" s="58"/>
      <c r="C34" s="58"/>
      <c r="D34" s="58"/>
      <c r="E34" s="58"/>
      <c r="F34" s="58"/>
      <c r="G34" s="58"/>
      <c r="H34" s="58"/>
      <c r="I34" s="58"/>
    </row>
    <row r="36" spans="1:9" x14ac:dyDescent="0.25">
      <c r="G36" s="5"/>
    </row>
  </sheetData>
  <autoFilter ref="A4:J24" xr:uid="{00000000-0001-0000-0000-000000000000}"/>
  <mergeCells count="19">
    <mergeCell ref="C27:D30"/>
    <mergeCell ref="E27:H30"/>
    <mergeCell ref="C31:D31"/>
    <mergeCell ref="F31:G31"/>
    <mergeCell ref="A34:I34"/>
    <mergeCell ref="I3:I4"/>
    <mergeCell ref="A24:E24"/>
    <mergeCell ref="C25:D25"/>
    <mergeCell ref="F25:G25"/>
    <mergeCell ref="C26:D26"/>
    <mergeCell ref="E26:H26"/>
    <mergeCell ref="A1:H1"/>
    <mergeCell ref="A2:H2"/>
    <mergeCell ref="A3:A4"/>
    <mergeCell ref="B3:B4"/>
    <mergeCell ref="C3:C4"/>
    <mergeCell ref="D3:D4"/>
    <mergeCell ref="E3:E4"/>
    <mergeCell ref="F3:H3"/>
  </mergeCells>
  <pageMargins left="0.25" right="0.25" top="0.75" bottom="0.75" header="0.3" footer="0.3"/>
  <pageSetup paperSize="9" scale="6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CA818-1915-4E08-BC90-F70116FE9542}">
  <dimension ref="A2:X128"/>
  <sheetViews>
    <sheetView topLeftCell="A43" workbookViewId="0">
      <selection activeCell="P4" sqref="P4"/>
    </sheetView>
  </sheetViews>
  <sheetFormatPr defaultRowHeight="15" x14ac:dyDescent="0.25"/>
  <cols>
    <col min="2" max="2" width="17.42578125" customWidth="1"/>
    <col min="15" max="15" width="42.42578125" style="26" customWidth="1"/>
    <col min="16" max="16" width="17.85546875" style="25" customWidth="1"/>
    <col min="17" max="17" width="9.28515625" style="25" customWidth="1"/>
    <col min="24" max="24" width="42.42578125" style="26" customWidth="1"/>
  </cols>
  <sheetData>
    <row r="2" spans="1:19" ht="30" x14ac:dyDescent="0.25">
      <c r="A2">
        <v>1</v>
      </c>
      <c r="B2" t="s">
        <v>16</v>
      </c>
      <c r="C2" t="s">
        <v>37</v>
      </c>
      <c r="D2">
        <v>1</v>
      </c>
      <c r="N2">
        <v>1</v>
      </c>
      <c r="O2" s="26" t="s">
        <v>16</v>
      </c>
      <c r="P2" s="25" t="s">
        <v>37</v>
      </c>
      <c r="Q2" s="25">
        <f t="shared" ref="Q2:Q33" si="0">SUMIFS(D:D,B:B,O2,C:C,P2)</f>
        <v>2</v>
      </c>
      <c r="S2">
        <v>4</v>
      </c>
    </row>
    <row r="3" spans="1:19" ht="30" x14ac:dyDescent="0.25">
      <c r="A3">
        <v>1</v>
      </c>
      <c r="B3" t="s">
        <v>16</v>
      </c>
      <c r="C3" t="s">
        <v>38</v>
      </c>
      <c r="D3">
        <v>1</v>
      </c>
      <c r="N3">
        <v>1</v>
      </c>
      <c r="O3" s="26" t="s">
        <v>16</v>
      </c>
      <c r="P3" s="25" t="s">
        <v>38</v>
      </c>
      <c r="Q3" s="25">
        <f t="shared" si="0"/>
        <v>1</v>
      </c>
      <c r="S3">
        <v>4</v>
      </c>
    </row>
    <row r="4" spans="1:19" ht="30" x14ac:dyDescent="0.25">
      <c r="A4">
        <v>1</v>
      </c>
      <c r="B4" t="s">
        <v>16</v>
      </c>
      <c r="C4" t="s">
        <v>39</v>
      </c>
      <c r="D4">
        <v>1</v>
      </c>
      <c r="N4">
        <v>1</v>
      </c>
      <c r="O4" s="26" t="s">
        <v>16</v>
      </c>
      <c r="P4" s="25" t="s">
        <v>39</v>
      </c>
      <c r="Q4" s="25">
        <f t="shared" si="0"/>
        <v>3</v>
      </c>
      <c r="S4">
        <v>4</v>
      </c>
    </row>
    <row r="5" spans="1:19" ht="30" x14ac:dyDescent="0.25">
      <c r="A5">
        <v>1</v>
      </c>
      <c r="B5" t="s">
        <v>16</v>
      </c>
      <c r="C5" t="s">
        <v>39</v>
      </c>
      <c r="D5">
        <v>1</v>
      </c>
      <c r="N5">
        <v>1</v>
      </c>
      <c r="O5" s="26" t="s">
        <v>16</v>
      </c>
      <c r="P5" s="25" t="s">
        <v>40</v>
      </c>
      <c r="Q5" s="25">
        <f t="shared" si="0"/>
        <v>2</v>
      </c>
      <c r="S5">
        <v>2</v>
      </c>
    </row>
    <row r="6" spans="1:19" ht="30" x14ac:dyDescent="0.25">
      <c r="A6">
        <v>1</v>
      </c>
      <c r="B6" t="s">
        <v>16</v>
      </c>
      <c r="C6" t="s">
        <v>39</v>
      </c>
      <c r="D6">
        <v>1</v>
      </c>
      <c r="N6">
        <v>1</v>
      </c>
      <c r="O6" s="26" t="s">
        <v>16</v>
      </c>
      <c r="P6" s="25" t="s">
        <v>41</v>
      </c>
      <c r="Q6" s="25">
        <f t="shared" si="0"/>
        <v>2</v>
      </c>
      <c r="S6">
        <v>2</v>
      </c>
    </row>
    <row r="7" spans="1:19" ht="30" x14ac:dyDescent="0.25">
      <c r="A7">
        <v>1</v>
      </c>
      <c r="B7" t="s">
        <v>16</v>
      </c>
      <c r="C7" t="s">
        <v>40</v>
      </c>
      <c r="D7">
        <v>1</v>
      </c>
      <c r="N7">
        <v>1</v>
      </c>
      <c r="O7" s="26" t="s">
        <v>16</v>
      </c>
      <c r="P7" s="25" t="s">
        <v>42</v>
      </c>
      <c r="Q7" s="25">
        <f t="shared" si="0"/>
        <v>4</v>
      </c>
      <c r="S7">
        <v>4</v>
      </c>
    </row>
    <row r="8" spans="1:19" ht="30" x14ac:dyDescent="0.25">
      <c r="A8">
        <v>1</v>
      </c>
      <c r="B8" t="s">
        <v>16</v>
      </c>
      <c r="C8" t="s">
        <v>40</v>
      </c>
      <c r="D8">
        <v>1</v>
      </c>
      <c r="N8">
        <v>1</v>
      </c>
      <c r="O8" s="26" t="s">
        <v>16</v>
      </c>
      <c r="P8" s="25" t="s">
        <v>43</v>
      </c>
      <c r="Q8" s="25">
        <f t="shared" si="0"/>
        <v>7</v>
      </c>
      <c r="S8">
        <v>2</v>
      </c>
    </row>
    <row r="9" spans="1:19" ht="30" x14ac:dyDescent="0.25">
      <c r="A9">
        <v>1</v>
      </c>
      <c r="B9" t="s">
        <v>16</v>
      </c>
      <c r="C9" t="s">
        <v>41</v>
      </c>
      <c r="D9">
        <v>1</v>
      </c>
      <c r="N9">
        <v>1</v>
      </c>
      <c r="O9" s="26" t="s">
        <v>16</v>
      </c>
      <c r="P9" s="25" t="s">
        <v>44</v>
      </c>
      <c r="Q9" s="25">
        <f t="shared" si="0"/>
        <v>3</v>
      </c>
      <c r="S9">
        <v>4</v>
      </c>
    </row>
    <row r="10" spans="1:19" ht="30" x14ac:dyDescent="0.25">
      <c r="A10">
        <v>1</v>
      </c>
      <c r="B10" t="s">
        <v>16</v>
      </c>
      <c r="C10" t="s">
        <v>41</v>
      </c>
      <c r="D10">
        <v>1</v>
      </c>
      <c r="N10">
        <v>1</v>
      </c>
      <c r="O10" s="26" t="s">
        <v>16</v>
      </c>
      <c r="P10" s="25" t="s">
        <v>45</v>
      </c>
      <c r="Q10" s="25">
        <f t="shared" si="0"/>
        <v>2</v>
      </c>
      <c r="S10">
        <v>2</v>
      </c>
    </row>
    <row r="11" spans="1:19" ht="30" x14ac:dyDescent="0.25">
      <c r="A11">
        <v>1</v>
      </c>
      <c r="B11" t="s">
        <v>16</v>
      </c>
      <c r="C11" t="s">
        <v>42</v>
      </c>
      <c r="D11">
        <v>1</v>
      </c>
      <c r="N11">
        <v>1</v>
      </c>
      <c r="O11" s="26" t="s">
        <v>16</v>
      </c>
      <c r="P11" s="25" t="s">
        <v>46</v>
      </c>
      <c r="Q11" s="25">
        <f t="shared" si="0"/>
        <v>3</v>
      </c>
      <c r="S11">
        <v>4</v>
      </c>
    </row>
    <row r="12" spans="1:19" ht="30" x14ac:dyDescent="0.25">
      <c r="A12">
        <v>1</v>
      </c>
      <c r="B12" t="s">
        <v>16</v>
      </c>
      <c r="C12" t="s">
        <v>42</v>
      </c>
      <c r="D12">
        <v>1</v>
      </c>
      <c r="N12">
        <v>1</v>
      </c>
      <c r="O12" s="26" t="s">
        <v>16</v>
      </c>
      <c r="P12" s="25" t="s">
        <v>47</v>
      </c>
      <c r="Q12" s="25">
        <f t="shared" si="0"/>
        <v>2</v>
      </c>
      <c r="S12">
        <v>4</v>
      </c>
    </row>
    <row r="13" spans="1:19" ht="30" x14ac:dyDescent="0.25">
      <c r="A13">
        <v>1</v>
      </c>
      <c r="B13" t="s">
        <v>16</v>
      </c>
      <c r="C13" t="s">
        <v>42</v>
      </c>
      <c r="D13">
        <v>1</v>
      </c>
      <c r="N13">
        <v>2</v>
      </c>
      <c r="O13" s="26" t="s">
        <v>18</v>
      </c>
      <c r="P13" s="25" t="s">
        <v>39</v>
      </c>
      <c r="Q13" s="25">
        <f t="shared" si="0"/>
        <v>1</v>
      </c>
      <c r="S13">
        <v>4</v>
      </c>
    </row>
    <row r="14" spans="1:19" ht="30" x14ac:dyDescent="0.25">
      <c r="A14">
        <v>1</v>
      </c>
      <c r="B14" t="s">
        <v>16</v>
      </c>
      <c r="C14" t="s">
        <v>42</v>
      </c>
      <c r="D14">
        <v>1</v>
      </c>
      <c r="N14">
        <v>2</v>
      </c>
      <c r="O14" s="26" t="s">
        <v>18</v>
      </c>
      <c r="P14" s="25" t="s">
        <v>41</v>
      </c>
      <c r="Q14" s="25">
        <f t="shared" si="0"/>
        <v>1</v>
      </c>
      <c r="S14">
        <v>2</v>
      </c>
    </row>
    <row r="15" spans="1:19" ht="30" x14ac:dyDescent="0.25">
      <c r="A15">
        <v>1</v>
      </c>
      <c r="B15" t="s">
        <v>16</v>
      </c>
      <c r="C15" t="s">
        <v>43</v>
      </c>
      <c r="D15">
        <v>1</v>
      </c>
      <c r="N15">
        <v>2</v>
      </c>
      <c r="O15" s="26" t="s">
        <v>18</v>
      </c>
      <c r="P15" s="25" t="s">
        <v>40</v>
      </c>
      <c r="Q15" s="25">
        <f t="shared" si="0"/>
        <v>1</v>
      </c>
      <c r="S15">
        <v>2</v>
      </c>
    </row>
    <row r="16" spans="1:19" ht="30" x14ac:dyDescent="0.25">
      <c r="A16">
        <v>1</v>
      </c>
      <c r="B16" t="s">
        <v>16</v>
      </c>
      <c r="C16" t="s">
        <v>43</v>
      </c>
      <c r="D16">
        <v>1</v>
      </c>
      <c r="N16">
        <v>2</v>
      </c>
      <c r="O16" s="26" t="s">
        <v>18</v>
      </c>
      <c r="P16" s="25" t="s">
        <v>43</v>
      </c>
      <c r="Q16" s="25">
        <f t="shared" si="0"/>
        <v>1</v>
      </c>
      <c r="S16">
        <v>2</v>
      </c>
    </row>
    <row r="17" spans="1:19" x14ac:dyDescent="0.25">
      <c r="A17">
        <v>1</v>
      </c>
      <c r="B17" t="s">
        <v>16</v>
      </c>
      <c r="C17" t="s">
        <v>43</v>
      </c>
      <c r="D17">
        <v>1</v>
      </c>
      <c r="N17">
        <v>3</v>
      </c>
      <c r="O17" s="26" t="s">
        <v>19</v>
      </c>
      <c r="P17" s="25" t="s">
        <v>48</v>
      </c>
      <c r="Q17" s="25">
        <f t="shared" si="0"/>
        <v>1</v>
      </c>
      <c r="S17">
        <v>4</v>
      </c>
    </row>
    <row r="18" spans="1:19" x14ac:dyDescent="0.25">
      <c r="A18">
        <v>1</v>
      </c>
      <c r="B18" t="s">
        <v>16</v>
      </c>
      <c r="C18" t="s">
        <v>43</v>
      </c>
      <c r="D18">
        <v>1</v>
      </c>
      <c r="N18">
        <v>3</v>
      </c>
      <c r="O18" s="26" t="s">
        <v>19</v>
      </c>
      <c r="P18" s="25" t="s">
        <v>49</v>
      </c>
      <c r="Q18" s="25">
        <f t="shared" si="0"/>
        <v>9</v>
      </c>
      <c r="S18">
        <v>2</v>
      </c>
    </row>
    <row r="19" spans="1:19" x14ac:dyDescent="0.25">
      <c r="A19">
        <v>1</v>
      </c>
      <c r="B19" t="s">
        <v>16</v>
      </c>
      <c r="C19" t="s">
        <v>43</v>
      </c>
      <c r="D19">
        <v>1</v>
      </c>
      <c r="N19">
        <v>3</v>
      </c>
      <c r="O19" s="26" t="s">
        <v>19</v>
      </c>
      <c r="P19" s="25" t="s">
        <v>47</v>
      </c>
      <c r="Q19" s="25">
        <f t="shared" si="0"/>
        <v>1</v>
      </c>
      <c r="S19">
        <v>4</v>
      </c>
    </row>
    <row r="20" spans="1:19" x14ac:dyDescent="0.25">
      <c r="A20">
        <v>1</v>
      </c>
      <c r="B20" t="s">
        <v>16</v>
      </c>
      <c r="C20" t="s">
        <v>43</v>
      </c>
      <c r="D20">
        <v>1</v>
      </c>
      <c r="N20">
        <v>4</v>
      </c>
      <c r="O20" s="26" t="s">
        <v>20</v>
      </c>
      <c r="P20" s="25" t="s">
        <v>47</v>
      </c>
      <c r="Q20" s="25">
        <f t="shared" si="0"/>
        <v>1</v>
      </c>
      <c r="S20">
        <v>4</v>
      </c>
    </row>
    <row r="21" spans="1:19" x14ac:dyDescent="0.25">
      <c r="A21">
        <v>1</v>
      </c>
      <c r="B21" t="s">
        <v>16</v>
      </c>
      <c r="C21" t="s">
        <v>43</v>
      </c>
      <c r="D21">
        <v>1</v>
      </c>
      <c r="N21">
        <v>5</v>
      </c>
      <c r="O21" s="26" t="s">
        <v>21</v>
      </c>
      <c r="P21" s="25" t="s">
        <v>47</v>
      </c>
      <c r="Q21" s="25">
        <f t="shared" si="0"/>
        <v>2</v>
      </c>
      <c r="S21">
        <v>4</v>
      </c>
    </row>
    <row r="22" spans="1:19" x14ac:dyDescent="0.25">
      <c r="A22">
        <v>1</v>
      </c>
      <c r="B22" t="s">
        <v>16</v>
      </c>
      <c r="C22" t="s">
        <v>44</v>
      </c>
      <c r="D22">
        <v>1</v>
      </c>
      <c r="N22">
        <v>6</v>
      </c>
      <c r="O22" s="26" t="s">
        <v>22</v>
      </c>
      <c r="P22" s="25" t="s">
        <v>47</v>
      </c>
      <c r="Q22" s="25">
        <f t="shared" si="0"/>
        <v>2</v>
      </c>
      <c r="S22">
        <v>4</v>
      </c>
    </row>
    <row r="23" spans="1:19" ht="30" x14ac:dyDescent="0.25">
      <c r="A23">
        <v>1</v>
      </c>
      <c r="B23" t="s">
        <v>16</v>
      </c>
      <c r="C23" t="s">
        <v>44</v>
      </c>
      <c r="D23">
        <v>1</v>
      </c>
      <c r="N23">
        <v>7</v>
      </c>
      <c r="O23" s="26" t="s">
        <v>23</v>
      </c>
      <c r="P23" s="25" t="s">
        <v>37</v>
      </c>
      <c r="Q23" s="25">
        <f t="shared" si="0"/>
        <v>1</v>
      </c>
      <c r="S23">
        <v>4</v>
      </c>
    </row>
    <row r="24" spans="1:19" ht="30" x14ac:dyDescent="0.25">
      <c r="A24">
        <v>1</v>
      </c>
      <c r="B24" t="s">
        <v>16</v>
      </c>
      <c r="C24" t="s">
        <v>44</v>
      </c>
      <c r="D24">
        <v>1</v>
      </c>
      <c r="N24">
        <v>7</v>
      </c>
      <c r="O24" s="26" t="s">
        <v>23</v>
      </c>
      <c r="P24" s="25" t="s">
        <v>43</v>
      </c>
      <c r="Q24" s="25">
        <f t="shared" si="0"/>
        <v>1</v>
      </c>
      <c r="S24">
        <v>2</v>
      </c>
    </row>
    <row r="25" spans="1:19" ht="30" x14ac:dyDescent="0.25">
      <c r="A25">
        <v>1</v>
      </c>
      <c r="B25" t="s">
        <v>16</v>
      </c>
      <c r="C25" t="s">
        <v>37</v>
      </c>
      <c r="D25">
        <v>1</v>
      </c>
      <c r="N25">
        <v>7</v>
      </c>
      <c r="O25" s="26" t="s">
        <v>23</v>
      </c>
      <c r="P25" s="25" t="s">
        <v>40</v>
      </c>
      <c r="Q25" s="25">
        <f t="shared" si="0"/>
        <v>1</v>
      </c>
      <c r="S25">
        <v>2</v>
      </c>
    </row>
    <row r="26" spans="1:19" ht="30" x14ac:dyDescent="0.25">
      <c r="A26">
        <v>1</v>
      </c>
      <c r="B26" t="s">
        <v>16</v>
      </c>
      <c r="C26" t="s">
        <v>45</v>
      </c>
      <c r="D26">
        <v>1</v>
      </c>
      <c r="N26">
        <v>7</v>
      </c>
      <c r="O26" s="26" t="s">
        <v>23</v>
      </c>
      <c r="P26" s="25" t="s">
        <v>45</v>
      </c>
      <c r="Q26" s="25">
        <f t="shared" si="0"/>
        <v>1</v>
      </c>
      <c r="S26">
        <v>2</v>
      </c>
    </row>
    <row r="27" spans="1:19" x14ac:dyDescent="0.25">
      <c r="A27">
        <v>1</v>
      </c>
      <c r="B27" t="s">
        <v>16</v>
      </c>
      <c r="C27" t="s">
        <v>45</v>
      </c>
      <c r="D27">
        <v>1</v>
      </c>
      <c r="N27">
        <v>8</v>
      </c>
      <c r="O27" s="26" t="s">
        <v>24</v>
      </c>
      <c r="P27" s="25" t="s">
        <v>37</v>
      </c>
      <c r="Q27" s="25">
        <f t="shared" si="0"/>
        <v>1</v>
      </c>
      <c r="S27">
        <v>4</v>
      </c>
    </row>
    <row r="28" spans="1:19" ht="30" x14ac:dyDescent="0.25">
      <c r="A28">
        <v>1</v>
      </c>
      <c r="B28" t="s">
        <v>16</v>
      </c>
      <c r="C28" t="s">
        <v>46</v>
      </c>
      <c r="D28">
        <v>1</v>
      </c>
      <c r="N28">
        <v>9</v>
      </c>
      <c r="O28" s="26" t="s">
        <v>25</v>
      </c>
      <c r="P28" s="25" t="s">
        <v>44</v>
      </c>
      <c r="Q28" s="25">
        <f t="shared" si="0"/>
        <v>1</v>
      </c>
      <c r="S28">
        <v>4</v>
      </c>
    </row>
    <row r="29" spans="1:19" x14ac:dyDescent="0.25">
      <c r="A29">
        <v>1</v>
      </c>
      <c r="B29" t="s">
        <v>16</v>
      </c>
      <c r="C29" t="s">
        <v>46</v>
      </c>
      <c r="D29">
        <v>1</v>
      </c>
      <c r="N29">
        <v>10</v>
      </c>
      <c r="O29" s="26" t="s">
        <v>26</v>
      </c>
      <c r="P29" s="25" t="s">
        <v>40</v>
      </c>
      <c r="Q29" s="25">
        <f t="shared" si="0"/>
        <v>1</v>
      </c>
      <c r="S29">
        <v>2</v>
      </c>
    </row>
    <row r="30" spans="1:19" x14ac:dyDescent="0.25">
      <c r="A30">
        <v>1</v>
      </c>
      <c r="B30" t="s">
        <v>16</v>
      </c>
      <c r="C30" t="s">
        <v>46</v>
      </c>
      <c r="D30">
        <v>1</v>
      </c>
      <c r="N30">
        <v>10</v>
      </c>
      <c r="O30" s="26" t="s">
        <v>26</v>
      </c>
      <c r="P30" s="25" t="s">
        <v>43</v>
      </c>
      <c r="Q30" s="25">
        <f t="shared" si="0"/>
        <v>2</v>
      </c>
      <c r="S30">
        <v>2</v>
      </c>
    </row>
    <row r="31" spans="1:19" x14ac:dyDescent="0.25">
      <c r="A31">
        <v>1</v>
      </c>
      <c r="B31" t="s">
        <v>16</v>
      </c>
      <c r="C31" t="s">
        <v>47</v>
      </c>
      <c r="D31">
        <v>1</v>
      </c>
      <c r="N31">
        <v>11</v>
      </c>
      <c r="O31" s="26" t="s">
        <v>27</v>
      </c>
      <c r="P31" s="25" t="s">
        <v>40</v>
      </c>
      <c r="Q31" s="25">
        <f t="shared" si="0"/>
        <v>1</v>
      </c>
      <c r="S31">
        <v>2</v>
      </c>
    </row>
    <row r="32" spans="1:19" x14ac:dyDescent="0.25">
      <c r="A32">
        <v>1</v>
      </c>
      <c r="B32" t="s">
        <v>16</v>
      </c>
      <c r="C32" t="s">
        <v>47</v>
      </c>
      <c r="D32">
        <v>1</v>
      </c>
      <c r="N32">
        <v>11</v>
      </c>
      <c r="O32" s="26" t="s">
        <v>27</v>
      </c>
      <c r="P32" s="25" t="s">
        <v>43</v>
      </c>
      <c r="Q32" s="25">
        <f t="shared" si="0"/>
        <v>2</v>
      </c>
      <c r="S32">
        <v>2</v>
      </c>
    </row>
    <row r="33" spans="1:19" ht="30" x14ac:dyDescent="0.25">
      <c r="A33">
        <v>2</v>
      </c>
      <c r="B33" t="s">
        <v>18</v>
      </c>
      <c r="C33" t="s">
        <v>39</v>
      </c>
      <c r="D33">
        <v>1</v>
      </c>
      <c r="N33">
        <v>12</v>
      </c>
      <c r="O33" s="26" t="s">
        <v>28</v>
      </c>
      <c r="P33" s="25" t="s">
        <v>40</v>
      </c>
      <c r="Q33" s="25">
        <f t="shared" si="0"/>
        <v>5</v>
      </c>
      <c r="S33">
        <v>2</v>
      </c>
    </row>
    <row r="34" spans="1:19" ht="30" x14ac:dyDescent="0.25">
      <c r="A34">
        <v>2</v>
      </c>
      <c r="B34" t="s">
        <v>18</v>
      </c>
      <c r="C34" t="s">
        <v>41</v>
      </c>
      <c r="D34">
        <v>1</v>
      </c>
      <c r="N34">
        <v>12</v>
      </c>
      <c r="O34" s="26" t="s">
        <v>28</v>
      </c>
      <c r="P34" s="25" t="s">
        <v>42</v>
      </c>
      <c r="Q34" s="25">
        <f t="shared" ref="Q34:Q53" si="1">SUMIFS(D:D,B:B,O34,C:C,P34)</f>
        <v>1</v>
      </c>
      <c r="S34">
        <v>4</v>
      </c>
    </row>
    <row r="35" spans="1:19" ht="30" x14ac:dyDescent="0.25">
      <c r="A35">
        <v>2</v>
      </c>
      <c r="B35" t="s">
        <v>18</v>
      </c>
      <c r="C35" t="s">
        <v>40</v>
      </c>
      <c r="D35">
        <v>1</v>
      </c>
      <c r="N35">
        <v>13</v>
      </c>
      <c r="O35" s="26" t="s">
        <v>29</v>
      </c>
      <c r="P35" s="25" t="s">
        <v>40</v>
      </c>
      <c r="Q35" s="25">
        <f t="shared" si="1"/>
        <v>4</v>
      </c>
      <c r="S35">
        <v>2</v>
      </c>
    </row>
    <row r="36" spans="1:19" ht="30" x14ac:dyDescent="0.25">
      <c r="A36">
        <v>2</v>
      </c>
      <c r="B36" t="s">
        <v>18</v>
      </c>
      <c r="C36" t="s">
        <v>43</v>
      </c>
      <c r="D36">
        <v>1</v>
      </c>
      <c r="N36">
        <v>13</v>
      </c>
      <c r="O36" s="26" t="s">
        <v>29</v>
      </c>
      <c r="P36" s="25" t="s">
        <v>45</v>
      </c>
      <c r="Q36" s="25">
        <f t="shared" si="1"/>
        <v>4</v>
      </c>
      <c r="S36">
        <v>2</v>
      </c>
    </row>
    <row r="37" spans="1:19" ht="30" x14ac:dyDescent="0.25">
      <c r="A37">
        <v>3</v>
      </c>
      <c r="B37" t="s">
        <v>19</v>
      </c>
      <c r="C37" t="s">
        <v>48</v>
      </c>
      <c r="D37">
        <v>1</v>
      </c>
      <c r="N37">
        <v>14</v>
      </c>
      <c r="O37" s="26" t="s">
        <v>30</v>
      </c>
      <c r="P37" s="25" t="s">
        <v>40</v>
      </c>
      <c r="Q37" s="25">
        <f t="shared" si="1"/>
        <v>3</v>
      </c>
      <c r="S37">
        <v>2</v>
      </c>
    </row>
    <row r="38" spans="1:19" ht="30" x14ac:dyDescent="0.25">
      <c r="A38">
        <v>3</v>
      </c>
      <c r="B38" t="s">
        <v>19</v>
      </c>
      <c r="C38" t="s">
        <v>49</v>
      </c>
      <c r="D38">
        <v>1</v>
      </c>
      <c r="N38">
        <v>14</v>
      </c>
      <c r="O38" s="26" t="s">
        <v>30</v>
      </c>
      <c r="P38" s="25" t="s">
        <v>41</v>
      </c>
      <c r="Q38" s="25">
        <f t="shared" si="1"/>
        <v>2</v>
      </c>
      <c r="S38">
        <v>2</v>
      </c>
    </row>
    <row r="39" spans="1:19" ht="30" x14ac:dyDescent="0.25">
      <c r="A39">
        <v>3</v>
      </c>
      <c r="B39" t="s">
        <v>19</v>
      </c>
      <c r="C39" t="s">
        <v>49</v>
      </c>
      <c r="D39">
        <v>1</v>
      </c>
      <c r="N39">
        <v>14</v>
      </c>
      <c r="O39" s="26" t="s">
        <v>30</v>
      </c>
      <c r="P39" s="25" t="s">
        <v>42</v>
      </c>
      <c r="Q39" s="25">
        <f t="shared" si="1"/>
        <v>4</v>
      </c>
      <c r="S39">
        <v>4</v>
      </c>
    </row>
    <row r="40" spans="1:19" ht="30" x14ac:dyDescent="0.25">
      <c r="A40">
        <v>3</v>
      </c>
      <c r="B40" t="s">
        <v>19</v>
      </c>
      <c r="C40" t="s">
        <v>49</v>
      </c>
      <c r="D40">
        <v>1</v>
      </c>
      <c r="N40">
        <v>14</v>
      </c>
      <c r="O40" s="26" t="s">
        <v>30</v>
      </c>
      <c r="P40" s="25" t="s">
        <v>43</v>
      </c>
      <c r="Q40" s="25">
        <f t="shared" si="1"/>
        <v>1</v>
      </c>
      <c r="S40">
        <v>2</v>
      </c>
    </row>
    <row r="41" spans="1:19" ht="30" x14ac:dyDescent="0.25">
      <c r="A41">
        <v>3</v>
      </c>
      <c r="B41" t="s">
        <v>19</v>
      </c>
      <c r="C41" t="s">
        <v>49</v>
      </c>
      <c r="D41">
        <v>1</v>
      </c>
      <c r="N41">
        <v>14</v>
      </c>
      <c r="O41" s="26" t="s">
        <v>30</v>
      </c>
      <c r="P41" s="25" t="s">
        <v>45</v>
      </c>
      <c r="Q41" s="25">
        <f t="shared" si="1"/>
        <v>3</v>
      </c>
      <c r="S41">
        <v>2</v>
      </c>
    </row>
    <row r="42" spans="1:19" ht="30" x14ac:dyDescent="0.25">
      <c r="A42">
        <v>3</v>
      </c>
      <c r="B42" t="s">
        <v>19</v>
      </c>
      <c r="C42" t="s">
        <v>49</v>
      </c>
      <c r="D42">
        <v>1</v>
      </c>
      <c r="N42">
        <v>14</v>
      </c>
      <c r="O42" s="26" t="s">
        <v>30</v>
      </c>
      <c r="P42" s="25" t="s">
        <v>47</v>
      </c>
      <c r="Q42" s="25">
        <f t="shared" si="1"/>
        <v>5</v>
      </c>
      <c r="S42">
        <v>4</v>
      </c>
    </row>
    <row r="43" spans="1:19" ht="30" x14ac:dyDescent="0.25">
      <c r="A43">
        <v>3</v>
      </c>
      <c r="B43" t="s">
        <v>19</v>
      </c>
      <c r="C43" t="s">
        <v>49</v>
      </c>
      <c r="D43">
        <v>1</v>
      </c>
      <c r="N43">
        <v>15</v>
      </c>
      <c r="O43" s="26" t="s">
        <v>31</v>
      </c>
      <c r="P43" s="25" t="s">
        <v>41</v>
      </c>
      <c r="Q43" s="25">
        <f t="shared" si="1"/>
        <v>1</v>
      </c>
      <c r="S43">
        <v>2</v>
      </c>
    </row>
    <row r="44" spans="1:19" ht="30" x14ac:dyDescent="0.25">
      <c r="A44">
        <v>3</v>
      </c>
      <c r="B44" t="s">
        <v>19</v>
      </c>
      <c r="C44" t="s">
        <v>49</v>
      </c>
      <c r="D44">
        <v>1</v>
      </c>
      <c r="N44">
        <v>15</v>
      </c>
      <c r="O44" s="26" t="s">
        <v>31</v>
      </c>
      <c r="P44" s="25" t="s">
        <v>40</v>
      </c>
      <c r="Q44" s="25">
        <f t="shared" si="1"/>
        <v>1</v>
      </c>
      <c r="S44">
        <v>2</v>
      </c>
    </row>
    <row r="45" spans="1:19" ht="30" x14ac:dyDescent="0.25">
      <c r="A45">
        <v>3</v>
      </c>
      <c r="B45" t="s">
        <v>19</v>
      </c>
      <c r="C45" t="s">
        <v>49</v>
      </c>
      <c r="D45">
        <v>1</v>
      </c>
      <c r="N45">
        <v>15</v>
      </c>
      <c r="O45" s="26" t="s">
        <v>31</v>
      </c>
      <c r="P45" s="25" t="s">
        <v>43</v>
      </c>
      <c r="Q45" s="25">
        <f t="shared" si="1"/>
        <v>1</v>
      </c>
      <c r="S45">
        <v>2</v>
      </c>
    </row>
    <row r="46" spans="1:19" ht="30" x14ac:dyDescent="0.25">
      <c r="A46">
        <v>3</v>
      </c>
      <c r="B46" t="s">
        <v>19</v>
      </c>
      <c r="C46" t="s">
        <v>49</v>
      </c>
      <c r="D46">
        <v>1</v>
      </c>
      <c r="N46">
        <v>16</v>
      </c>
      <c r="O46" s="26" t="s">
        <v>32</v>
      </c>
      <c r="P46" s="25" t="s">
        <v>39</v>
      </c>
      <c r="Q46" s="25">
        <f t="shared" si="1"/>
        <v>3</v>
      </c>
      <c r="S46">
        <v>4</v>
      </c>
    </row>
    <row r="47" spans="1:19" ht="30" x14ac:dyDescent="0.25">
      <c r="A47">
        <v>3</v>
      </c>
      <c r="B47" t="s">
        <v>19</v>
      </c>
      <c r="C47" t="s">
        <v>47</v>
      </c>
      <c r="D47">
        <v>1</v>
      </c>
      <c r="N47">
        <v>16</v>
      </c>
      <c r="O47" s="26" t="s">
        <v>32</v>
      </c>
      <c r="P47" s="25" t="s">
        <v>43</v>
      </c>
      <c r="Q47" s="25">
        <f t="shared" si="1"/>
        <v>3</v>
      </c>
      <c r="S47">
        <v>2</v>
      </c>
    </row>
    <row r="48" spans="1:19" ht="30" x14ac:dyDescent="0.25">
      <c r="A48">
        <v>4</v>
      </c>
      <c r="B48" t="s">
        <v>20</v>
      </c>
      <c r="C48" t="s">
        <v>47</v>
      </c>
      <c r="D48">
        <v>1</v>
      </c>
      <c r="N48">
        <v>16</v>
      </c>
      <c r="O48" s="26" t="s">
        <v>32</v>
      </c>
      <c r="P48" s="25" t="s">
        <v>46</v>
      </c>
      <c r="Q48" s="25">
        <f t="shared" si="1"/>
        <v>3</v>
      </c>
      <c r="S48">
        <v>4</v>
      </c>
    </row>
    <row r="49" spans="1:19" ht="30" x14ac:dyDescent="0.25">
      <c r="A49">
        <v>5</v>
      </c>
      <c r="B49" t="s">
        <v>21</v>
      </c>
      <c r="C49" t="s">
        <v>47</v>
      </c>
      <c r="D49">
        <v>1</v>
      </c>
      <c r="N49">
        <v>17</v>
      </c>
      <c r="O49" s="26" t="s">
        <v>33</v>
      </c>
      <c r="P49" s="25" t="s">
        <v>39</v>
      </c>
      <c r="Q49" s="25">
        <f t="shared" si="1"/>
        <v>1</v>
      </c>
      <c r="S49">
        <v>4</v>
      </c>
    </row>
    <row r="50" spans="1:19" x14ac:dyDescent="0.25">
      <c r="A50">
        <v>5</v>
      </c>
      <c r="B50" t="s">
        <v>21</v>
      </c>
      <c r="C50" t="s">
        <v>47</v>
      </c>
      <c r="D50">
        <v>1</v>
      </c>
      <c r="N50">
        <v>18</v>
      </c>
      <c r="O50" s="26" t="s">
        <v>34</v>
      </c>
      <c r="P50" s="25" t="s">
        <v>39</v>
      </c>
      <c r="Q50" s="25">
        <f t="shared" si="1"/>
        <v>2</v>
      </c>
      <c r="S50">
        <v>4</v>
      </c>
    </row>
    <row r="51" spans="1:19" x14ac:dyDescent="0.25">
      <c r="A51">
        <v>6</v>
      </c>
      <c r="B51" t="s">
        <v>22</v>
      </c>
      <c r="C51" t="s">
        <v>47</v>
      </c>
      <c r="D51">
        <v>1</v>
      </c>
      <c r="N51">
        <v>18</v>
      </c>
      <c r="O51" s="26" t="s">
        <v>34</v>
      </c>
      <c r="P51" s="25" t="s">
        <v>43</v>
      </c>
      <c r="Q51" s="25">
        <f t="shared" si="1"/>
        <v>4</v>
      </c>
      <c r="S51">
        <v>2</v>
      </c>
    </row>
    <row r="52" spans="1:19" ht="30" x14ac:dyDescent="0.25">
      <c r="A52">
        <v>6</v>
      </c>
      <c r="B52" t="s">
        <v>22</v>
      </c>
      <c r="C52" t="s">
        <v>47</v>
      </c>
      <c r="D52">
        <v>1</v>
      </c>
      <c r="N52">
        <v>19</v>
      </c>
      <c r="O52" s="26" t="s">
        <v>35</v>
      </c>
      <c r="P52" s="25" t="s">
        <v>39</v>
      </c>
      <c r="Q52" s="25">
        <f t="shared" si="1"/>
        <v>9</v>
      </c>
      <c r="S52">
        <v>4</v>
      </c>
    </row>
    <row r="53" spans="1:19" ht="30" x14ac:dyDescent="0.25">
      <c r="A53">
        <v>7</v>
      </c>
      <c r="B53" t="s">
        <v>23</v>
      </c>
      <c r="C53" t="s">
        <v>37</v>
      </c>
      <c r="D53">
        <v>1</v>
      </c>
      <c r="N53">
        <v>19</v>
      </c>
      <c r="O53" s="26" t="s">
        <v>35</v>
      </c>
      <c r="P53" s="25" t="s">
        <v>43</v>
      </c>
      <c r="Q53" s="25">
        <f t="shared" si="1"/>
        <v>4</v>
      </c>
      <c r="S53">
        <v>2</v>
      </c>
    </row>
    <row r="54" spans="1:19" x14ac:dyDescent="0.25">
      <c r="A54">
        <v>7</v>
      </c>
      <c r="B54" t="s">
        <v>23</v>
      </c>
      <c r="C54" t="s">
        <v>43</v>
      </c>
      <c r="D54">
        <v>1</v>
      </c>
    </row>
    <row r="55" spans="1:19" x14ac:dyDescent="0.25">
      <c r="A55">
        <v>7</v>
      </c>
      <c r="B55" t="s">
        <v>23</v>
      </c>
      <c r="C55" t="s">
        <v>40</v>
      </c>
      <c r="D55">
        <v>1</v>
      </c>
    </row>
    <row r="56" spans="1:19" x14ac:dyDescent="0.25">
      <c r="A56">
        <v>7</v>
      </c>
      <c r="B56" t="s">
        <v>23</v>
      </c>
      <c r="C56" t="s">
        <v>45</v>
      </c>
      <c r="D56">
        <v>1</v>
      </c>
    </row>
    <row r="57" spans="1:19" x14ac:dyDescent="0.25">
      <c r="A57">
        <v>8</v>
      </c>
      <c r="B57" t="s">
        <v>24</v>
      </c>
      <c r="C57" t="s">
        <v>37</v>
      </c>
      <c r="D57">
        <v>1</v>
      </c>
    </row>
    <row r="58" spans="1:19" x14ac:dyDescent="0.25">
      <c r="A58">
        <v>9</v>
      </c>
      <c r="B58" t="s">
        <v>25</v>
      </c>
      <c r="C58" t="s">
        <v>44</v>
      </c>
      <c r="D58">
        <v>1</v>
      </c>
    </row>
    <row r="59" spans="1:19" x14ac:dyDescent="0.25">
      <c r="A59">
        <v>10</v>
      </c>
      <c r="B59" t="s">
        <v>26</v>
      </c>
      <c r="C59" t="s">
        <v>40</v>
      </c>
      <c r="D59">
        <v>1</v>
      </c>
    </row>
    <row r="60" spans="1:19" x14ac:dyDescent="0.25">
      <c r="A60">
        <v>10</v>
      </c>
      <c r="B60" t="s">
        <v>26</v>
      </c>
      <c r="C60" t="s">
        <v>43</v>
      </c>
      <c r="D60">
        <v>1</v>
      </c>
    </row>
    <row r="61" spans="1:19" x14ac:dyDescent="0.25">
      <c r="A61">
        <v>10</v>
      </c>
      <c r="B61" t="s">
        <v>26</v>
      </c>
      <c r="C61" t="s">
        <v>43</v>
      </c>
      <c r="D61">
        <v>1</v>
      </c>
    </row>
    <row r="62" spans="1:19" x14ac:dyDescent="0.25">
      <c r="A62">
        <v>11</v>
      </c>
      <c r="B62" t="s">
        <v>27</v>
      </c>
      <c r="C62" t="s">
        <v>40</v>
      </c>
      <c r="D62">
        <v>1</v>
      </c>
    </row>
    <row r="63" spans="1:19" x14ac:dyDescent="0.25">
      <c r="A63">
        <v>11</v>
      </c>
      <c r="B63" t="s">
        <v>27</v>
      </c>
      <c r="C63" t="s">
        <v>43</v>
      </c>
      <c r="D63">
        <v>1</v>
      </c>
    </row>
    <row r="64" spans="1:19" x14ac:dyDescent="0.25">
      <c r="A64">
        <v>11</v>
      </c>
      <c r="B64" t="s">
        <v>27</v>
      </c>
      <c r="C64" t="s">
        <v>43</v>
      </c>
      <c r="D64">
        <v>1</v>
      </c>
    </row>
    <row r="65" spans="1:4" x14ac:dyDescent="0.25">
      <c r="A65">
        <v>12</v>
      </c>
      <c r="B65" t="s">
        <v>28</v>
      </c>
      <c r="C65" t="s">
        <v>40</v>
      </c>
      <c r="D65">
        <v>1</v>
      </c>
    </row>
    <row r="66" spans="1:4" x14ac:dyDescent="0.25">
      <c r="A66">
        <v>12</v>
      </c>
      <c r="B66" t="s">
        <v>28</v>
      </c>
      <c r="C66" t="s">
        <v>40</v>
      </c>
      <c r="D66">
        <v>1</v>
      </c>
    </row>
    <row r="67" spans="1:4" x14ac:dyDescent="0.25">
      <c r="A67">
        <v>12</v>
      </c>
      <c r="B67" t="s">
        <v>28</v>
      </c>
      <c r="C67" t="s">
        <v>40</v>
      </c>
      <c r="D67">
        <v>1</v>
      </c>
    </row>
    <row r="68" spans="1:4" x14ac:dyDescent="0.25">
      <c r="A68">
        <v>12</v>
      </c>
      <c r="B68" t="s">
        <v>28</v>
      </c>
      <c r="C68" t="s">
        <v>40</v>
      </c>
      <c r="D68">
        <v>1</v>
      </c>
    </row>
    <row r="69" spans="1:4" x14ac:dyDescent="0.25">
      <c r="A69">
        <v>12</v>
      </c>
      <c r="B69" t="s">
        <v>28</v>
      </c>
      <c r="C69" t="s">
        <v>40</v>
      </c>
      <c r="D69">
        <v>1</v>
      </c>
    </row>
    <row r="70" spans="1:4" x14ac:dyDescent="0.25">
      <c r="A70">
        <v>12</v>
      </c>
      <c r="B70" t="s">
        <v>28</v>
      </c>
      <c r="C70" t="s">
        <v>42</v>
      </c>
      <c r="D70">
        <v>1</v>
      </c>
    </row>
    <row r="71" spans="1:4" x14ac:dyDescent="0.25">
      <c r="A71">
        <v>13</v>
      </c>
      <c r="B71" t="s">
        <v>29</v>
      </c>
      <c r="C71" t="s">
        <v>40</v>
      </c>
      <c r="D71">
        <v>1</v>
      </c>
    </row>
    <row r="72" spans="1:4" x14ac:dyDescent="0.25">
      <c r="A72">
        <v>13</v>
      </c>
      <c r="B72" t="s">
        <v>29</v>
      </c>
      <c r="C72" t="s">
        <v>40</v>
      </c>
      <c r="D72">
        <v>1</v>
      </c>
    </row>
    <row r="73" spans="1:4" x14ac:dyDescent="0.25">
      <c r="A73">
        <v>13</v>
      </c>
      <c r="B73" t="s">
        <v>29</v>
      </c>
      <c r="C73" t="s">
        <v>40</v>
      </c>
      <c r="D73">
        <v>1</v>
      </c>
    </row>
    <row r="74" spans="1:4" x14ac:dyDescent="0.25">
      <c r="A74">
        <v>13</v>
      </c>
      <c r="B74" t="s">
        <v>29</v>
      </c>
      <c r="C74" t="s">
        <v>40</v>
      </c>
      <c r="D74">
        <v>1</v>
      </c>
    </row>
    <row r="75" spans="1:4" x14ac:dyDescent="0.25">
      <c r="A75">
        <v>13</v>
      </c>
      <c r="B75" t="s">
        <v>29</v>
      </c>
      <c r="C75" t="s">
        <v>45</v>
      </c>
      <c r="D75">
        <v>1</v>
      </c>
    </row>
    <row r="76" spans="1:4" x14ac:dyDescent="0.25">
      <c r="A76">
        <v>13</v>
      </c>
      <c r="B76" t="s">
        <v>29</v>
      </c>
      <c r="C76" t="s">
        <v>45</v>
      </c>
      <c r="D76">
        <v>1</v>
      </c>
    </row>
    <row r="77" spans="1:4" x14ac:dyDescent="0.25">
      <c r="A77">
        <v>13</v>
      </c>
      <c r="B77" t="s">
        <v>29</v>
      </c>
      <c r="C77" t="s">
        <v>45</v>
      </c>
      <c r="D77">
        <v>1</v>
      </c>
    </row>
    <row r="78" spans="1:4" x14ac:dyDescent="0.25">
      <c r="A78">
        <v>13</v>
      </c>
      <c r="B78" t="s">
        <v>29</v>
      </c>
      <c r="C78" t="s">
        <v>45</v>
      </c>
      <c r="D78">
        <v>1</v>
      </c>
    </row>
    <row r="79" spans="1:4" x14ac:dyDescent="0.25">
      <c r="A79">
        <v>14</v>
      </c>
      <c r="B79" t="s">
        <v>30</v>
      </c>
      <c r="C79" t="s">
        <v>40</v>
      </c>
      <c r="D79">
        <v>1</v>
      </c>
    </row>
    <row r="80" spans="1:4" x14ac:dyDescent="0.25">
      <c r="A80">
        <v>14</v>
      </c>
      <c r="B80" t="s">
        <v>30</v>
      </c>
      <c r="C80" t="s">
        <v>40</v>
      </c>
      <c r="D80">
        <v>1</v>
      </c>
    </row>
    <row r="81" spans="1:4" x14ac:dyDescent="0.25">
      <c r="A81">
        <v>14</v>
      </c>
      <c r="B81" t="s">
        <v>30</v>
      </c>
      <c r="C81" t="s">
        <v>40</v>
      </c>
      <c r="D81">
        <v>1</v>
      </c>
    </row>
    <row r="82" spans="1:4" x14ac:dyDescent="0.25">
      <c r="A82">
        <v>14</v>
      </c>
      <c r="B82" t="s">
        <v>30</v>
      </c>
      <c r="C82" t="s">
        <v>41</v>
      </c>
      <c r="D82">
        <v>1</v>
      </c>
    </row>
    <row r="83" spans="1:4" x14ac:dyDescent="0.25">
      <c r="A83">
        <v>14</v>
      </c>
      <c r="B83" t="s">
        <v>30</v>
      </c>
      <c r="C83" t="s">
        <v>41</v>
      </c>
      <c r="D83">
        <v>1</v>
      </c>
    </row>
    <row r="84" spans="1:4" x14ac:dyDescent="0.25">
      <c r="A84">
        <v>14</v>
      </c>
      <c r="B84" t="s">
        <v>30</v>
      </c>
      <c r="C84" t="s">
        <v>42</v>
      </c>
      <c r="D84">
        <v>1</v>
      </c>
    </row>
    <row r="85" spans="1:4" x14ac:dyDescent="0.25">
      <c r="A85">
        <v>14</v>
      </c>
      <c r="B85" t="s">
        <v>30</v>
      </c>
      <c r="C85" t="s">
        <v>42</v>
      </c>
      <c r="D85">
        <v>1</v>
      </c>
    </row>
    <row r="86" spans="1:4" x14ac:dyDescent="0.25">
      <c r="A86">
        <v>14</v>
      </c>
      <c r="B86" t="s">
        <v>30</v>
      </c>
      <c r="C86" t="s">
        <v>42</v>
      </c>
      <c r="D86">
        <v>1</v>
      </c>
    </row>
    <row r="87" spans="1:4" x14ac:dyDescent="0.25">
      <c r="A87">
        <v>14</v>
      </c>
      <c r="B87" t="s">
        <v>30</v>
      </c>
      <c r="C87" t="s">
        <v>42</v>
      </c>
      <c r="D87">
        <v>1</v>
      </c>
    </row>
    <row r="88" spans="1:4" x14ac:dyDescent="0.25">
      <c r="A88">
        <v>14</v>
      </c>
      <c r="B88" t="s">
        <v>30</v>
      </c>
      <c r="C88" t="s">
        <v>43</v>
      </c>
      <c r="D88">
        <v>1</v>
      </c>
    </row>
    <row r="89" spans="1:4" x14ac:dyDescent="0.25">
      <c r="A89">
        <v>14</v>
      </c>
      <c r="B89" t="s">
        <v>30</v>
      </c>
      <c r="C89" t="s">
        <v>45</v>
      </c>
      <c r="D89">
        <v>1</v>
      </c>
    </row>
    <row r="90" spans="1:4" x14ac:dyDescent="0.25">
      <c r="A90">
        <v>14</v>
      </c>
      <c r="B90" t="s">
        <v>30</v>
      </c>
      <c r="C90" t="s">
        <v>45</v>
      </c>
      <c r="D90">
        <v>1</v>
      </c>
    </row>
    <row r="91" spans="1:4" x14ac:dyDescent="0.25">
      <c r="A91">
        <v>14</v>
      </c>
      <c r="B91" t="s">
        <v>30</v>
      </c>
      <c r="C91" t="s">
        <v>45</v>
      </c>
      <c r="D91">
        <v>1</v>
      </c>
    </row>
    <row r="92" spans="1:4" x14ac:dyDescent="0.25">
      <c r="A92">
        <v>14</v>
      </c>
      <c r="B92" t="s">
        <v>30</v>
      </c>
      <c r="C92" t="s">
        <v>47</v>
      </c>
      <c r="D92">
        <v>1</v>
      </c>
    </row>
    <row r="93" spans="1:4" x14ac:dyDescent="0.25">
      <c r="A93">
        <v>14</v>
      </c>
      <c r="B93" t="s">
        <v>30</v>
      </c>
      <c r="C93" t="s">
        <v>47</v>
      </c>
      <c r="D93">
        <v>1</v>
      </c>
    </row>
    <row r="94" spans="1:4" x14ac:dyDescent="0.25">
      <c r="A94">
        <v>14</v>
      </c>
      <c r="B94" t="s">
        <v>30</v>
      </c>
      <c r="C94" t="s">
        <v>47</v>
      </c>
      <c r="D94">
        <v>1</v>
      </c>
    </row>
    <row r="95" spans="1:4" x14ac:dyDescent="0.25">
      <c r="A95">
        <v>14</v>
      </c>
      <c r="B95" t="s">
        <v>30</v>
      </c>
      <c r="C95" t="s">
        <v>47</v>
      </c>
      <c r="D95">
        <v>1</v>
      </c>
    </row>
    <row r="96" spans="1:4" x14ac:dyDescent="0.25">
      <c r="A96">
        <v>14</v>
      </c>
      <c r="B96" t="s">
        <v>30</v>
      </c>
      <c r="C96" t="s">
        <v>47</v>
      </c>
      <c r="D96">
        <v>1</v>
      </c>
    </row>
    <row r="97" spans="1:4" x14ac:dyDescent="0.25">
      <c r="A97">
        <v>15</v>
      </c>
      <c r="B97" t="s">
        <v>31</v>
      </c>
      <c r="C97" t="s">
        <v>41</v>
      </c>
      <c r="D97">
        <v>1</v>
      </c>
    </row>
    <row r="98" spans="1:4" x14ac:dyDescent="0.25">
      <c r="A98">
        <v>15</v>
      </c>
      <c r="B98" t="s">
        <v>31</v>
      </c>
      <c r="C98" t="s">
        <v>40</v>
      </c>
      <c r="D98">
        <v>1</v>
      </c>
    </row>
    <row r="99" spans="1:4" x14ac:dyDescent="0.25">
      <c r="A99">
        <v>15</v>
      </c>
      <c r="B99" t="s">
        <v>31</v>
      </c>
      <c r="C99" t="s">
        <v>43</v>
      </c>
      <c r="D99">
        <v>1</v>
      </c>
    </row>
    <row r="100" spans="1:4" x14ac:dyDescent="0.25">
      <c r="A100">
        <v>16</v>
      </c>
      <c r="B100" t="s">
        <v>32</v>
      </c>
      <c r="C100" t="s">
        <v>39</v>
      </c>
      <c r="D100">
        <v>1</v>
      </c>
    </row>
    <row r="101" spans="1:4" x14ac:dyDescent="0.25">
      <c r="A101">
        <v>16</v>
      </c>
      <c r="B101" t="s">
        <v>32</v>
      </c>
      <c r="C101" t="s">
        <v>39</v>
      </c>
      <c r="D101">
        <v>1</v>
      </c>
    </row>
    <row r="102" spans="1:4" x14ac:dyDescent="0.25">
      <c r="A102">
        <v>16</v>
      </c>
      <c r="B102" t="s">
        <v>32</v>
      </c>
      <c r="C102" t="s">
        <v>39</v>
      </c>
      <c r="D102">
        <v>1</v>
      </c>
    </row>
    <row r="103" spans="1:4" x14ac:dyDescent="0.25">
      <c r="A103">
        <v>16</v>
      </c>
      <c r="B103" t="s">
        <v>32</v>
      </c>
      <c r="C103" t="s">
        <v>43</v>
      </c>
      <c r="D103">
        <v>1</v>
      </c>
    </row>
    <row r="104" spans="1:4" x14ac:dyDescent="0.25">
      <c r="A104">
        <v>16</v>
      </c>
      <c r="B104" t="s">
        <v>32</v>
      </c>
      <c r="C104" t="s">
        <v>43</v>
      </c>
      <c r="D104">
        <v>1</v>
      </c>
    </row>
    <row r="105" spans="1:4" x14ac:dyDescent="0.25">
      <c r="A105">
        <v>16</v>
      </c>
      <c r="B105" t="s">
        <v>32</v>
      </c>
      <c r="C105" t="s">
        <v>43</v>
      </c>
      <c r="D105">
        <v>1</v>
      </c>
    </row>
    <row r="106" spans="1:4" x14ac:dyDescent="0.25">
      <c r="A106">
        <v>16</v>
      </c>
      <c r="B106" t="s">
        <v>32</v>
      </c>
      <c r="C106" t="s">
        <v>46</v>
      </c>
      <c r="D106">
        <v>1</v>
      </c>
    </row>
    <row r="107" spans="1:4" x14ac:dyDescent="0.25">
      <c r="A107">
        <v>16</v>
      </c>
      <c r="B107" t="s">
        <v>32</v>
      </c>
      <c r="C107" t="s">
        <v>46</v>
      </c>
      <c r="D107">
        <v>1</v>
      </c>
    </row>
    <row r="108" spans="1:4" x14ac:dyDescent="0.25">
      <c r="A108">
        <v>16</v>
      </c>
      <c r="B108" t="s">
        <v>32</v>
      </c>
      <c r="C108" t="s">
        <v>46</v>
      </c>
      <c r="D108">
        <v>1</v>
      </c>
    </row>
    <row r="109" spans="1:4" x14ac:dyDescent="0.25">
      <c r="A109">
        <v>17</v>
      </c>
      <c r="B109" t="s">
        <v>33</v>
      </c>
      <c r="C109" t="s">
        <v>39</v>
      </c>
      <c r="D109">
        <v>1</v>
      </c>
    </row>
    <row r="110" spans="1:4" x14ac:dyDescent="0.25">
      <c r="A110">
        <v>18</v>
      </c>
      <c r="B110" t="s">
        <v>34</v>
      </c>
      <c r="C110" t="s">
        <v>39</v>
      </c>
      <c r="D110">
        <v>1</v>
      </c>
    </row>
    <row r="111" spans="1:4" x14ac:dyDescent="0.25">
      <c r="A111">
        <v>18</v>
      </c>
      <c r="B111" t="s">
        <v>34</v>
      </c>
      <c r="C111" t="s">
        <v>39</v>
      </c>
      <c r="D111">
        <v>1</v>
      </c>
    </row>
    <row r="112" spans="1:4" x14ac:dyDescent="0.25">
      <c r="A112">
        <v>18</v>
      </c>
      <c r="B112" t="s">
        <v>34</v>
      </c>
      <c r="C112" t="s">
        <v>43</v>
      </c>
      <c r="D112">
        <v>1</v>
      </c>
    </row>
    <row r="113" spans="1:4" x14ac:dyDescent="0.25">
      <c r="A113">
        <v>18</v>
      </c>
      <c r="B113" t="s">
        <v>34</v>
      </c>
      <c r="C113" t="s">
        <v>43</v>
      </c>
      <c r="D113">
        <v>1</v>
      </c>
    </row>
    <row r="114" spans="1:4" x14ac:dyDescent="0.25">
      <c r="A114">
        <v>18</v>
      </c>
      <c r="B114" t="s">
        <v>34</v>
      </c>
      <c r="C114" t="s">
        <v>43</v>
      </c>
      <c r="D114">
        <v>1</v>
      </c>
    </row>
    <row r="115" spans="1:4" x14ac:dyDescent="0.25">
      <c r="A115">
        <v>18</v>
      </c>
      <c r="B115" t="s">
        <v>34</v>
      </c>
      <c r="C115" t="s">
        <v>43</v>
      </c>
      <c r="D115">
        <v>1</v>
      </c>
    </row>
    <row r="116" spans="1:4" x14ac:dyDescent="0.25">
      <c r="A116">
        <v>19</v>
      </c>
      <c r="B116" t="s">
        <v>35</v>
      </c>
      <c r="C116" t="s">
        <v>39</v>
      </c>
      <c r="D116">
        <v>1</v>
      </c>
    </row>
    <row r="117" spans="1:4" x14ac:dyDescent="0.25">
      <c r="A117">
        <v>19</v>
      </c>
      <c r="B117" t="s">
        <v>35</v>
      </c>
      <c r="C117" t="s">
        <v>39</v>
      </c>
      <c r="D117">
        <v>1</v>
      </c>
    </row>
    <row r="118" spans="1:4" x14ac:dyDescent="0.25">
      <c r="A118">
        <v>19</v>
      </c>
      <c r="B118" t="s">
        <v>35</v>
      </c>
      <c r="C118" t="s">
        <v>39</v>
      </c>
      <c r="D118">
        <v>1</v>
      </c>
    </row>
    <row r="119" spans="1:4" x14ac:dyDescent="0.25">
      <c r="A119">
        <v>19</v>
      </c>
      <c r="B119" t="s">
        <v>35</v>
      </c>
      <c r="C119" t="s">
        <v>39</v>
      </c>
      <c r="D119">
        <v>1</v>
      </c>
    </row>
    <row r="120" spans="1:4" x14ac:dyDescent="0.25">
      <c r="A120">
        <v>19</v>
      </c>
      <c r="B120" t="s">
        <v>35</v>
      </c>
      <c r="C120" t="s">
        <v>39</v>
      </c>
      <c r="D120">
        <v>1</v>
      </c>
    </row>
    <row r="121" spans="1:4" x14ac:dyDescent="0.25">
      <c r="A121">
        <v>19</v>
      </c>
      <c r="B121" t="s">
        <v>35</v>
      </c>
      <c r="C121" t="s">
        <v>39</v>
      </c>
      <c r="D121">
        <v>1</v>
      </c>
    </row>
    <row r="122" spans="1:4" x14ac:dyDescent="0.25">
      <c r="A122">
        <v>19</v>
      </c>
      <c r="B122" t="s">
        <v>35</v>
      </c>
      <c r="C122" t="s">
        <v>39</v>
      </c>
      <c r="D122">
        <v>1</v>
      </c>
    </row>
    <row r="123" spans="1:4" x14ac:dyDescent="0.25">
      <c r="A123">
        <v>19</v>
      </c>
      <c r="B123" t="s">
        <v>35</v>
      </c>
      <c r="C123" t="s">
        <v>39</v>
      </c>
      <c r="D123">
        <v>1</v>
      </c>
    </row>
    <row r="124" spans="1:4" x14ac:dyDescent="0.25">
      <c r="A124">
        <v>19</v>
      </c>
      <c r="B124" t="s">
        <v>35</v>
      </c>
      <c r="C124" t="s">
        <v>39</v>
      </c>
      <c r="D124">
        <v>1</v>
      </c>
    </row>
    <row r="125" spans="1:4" x14ac:dyDescent="0.25">
      <c r="A125">
        <v>19</v>
      </c>
      <c r="B125" t="s">
        <v>35</v>
      </c>
      <c r="C125" t="s">
        <v>43</v>
      </c>
      <c r="D125">
        <v>1</v>
      </c>
    </row>
    <row r="126" spans="1:4" x14ac:dyDescent="0.25">
      <c r="A126">
        <v>19</v>
      </c>
      <c r="B126" t="s">
        <v>35</v>
      </c>
      <c r="C126" t="s">
        <v>43</v>
      </c>
      <c r="D126">
        <v>1</v>
      </c>
    </row>
    <row r="127" spans="1:4" x14ac:dyDescent="0.25">
      <c r="A127">
        <v>19</v>
      </c>
      <c r="B127" t="s">
        <v>35</v>
      </c>
      <c r="C127" t="s">
        <v>43</v>
      </c>
      <c r="D127">
        <v>1</v>
      </c>
    </row>
    <row r="128" spans="1:4" x14ac:dyDescent="0.25">
      <c r="A128">
        <v>19</v>
      </c>
      <c r="B128" t="s">
        <v>35</v>
      </c>
      <c r="C128" t="s">
        <v>43</v>
      </c>
      <c r="D128">
        <v>1</v>
      </c>
    </row>
  </sheetData>
  <autoFilter ref="A1:S128" xr:uid="{52BCA818-1915-4E08-BC90-F70116FE954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B337C-77AF-47B0-8292-4FE210F4FC9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Лист1 (2)</vt:lpstr>
      <vt:lpstr>Лист4</vt:lpstr>
      <vt:lpstr>Лист2</vt:lpstr>
      <vt:lpstr>Лист1!Область_печати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Каппелли Виталий</dc:creator>
  <cp:lastModifiedBy>1</cp:lastModifiedBy>
  <cp:lastPrinted>2021-07-23T12:24:32Z</cp:lastPrinted>
  <dcterms:created xsi:type="dcterms:W3CDTF">2014-10-03T10:48:43Z</dcterms:created>
  <dcterms:modified xsi:type="dcterms:W3CDTF">2026-05-26T09:18:17Z</dcterms:modified>
</cp:coreProperties>
</file>