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BB237A2-D2B2-44DF-9ED3-DC49D2BB13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D15" i="1"/>
  <c r="AD16" i="1"/>
  <c r="AD17" i="1"/>
  <c r="AD18" i="1"/>
  <c r="AD19" i="1"/>
  <c r="AD20" i="1"/>
  <c r="AD21" i="1"/>
  <c r="AD14" i="1"/>
  <c r="F22" i="1"/>
</calcChain>
</file>

<file path=xl/sharedStrings.xml><?xml version="1.0" encoding="utf-8"?>
<sst xmlns="http://schemas.openxmlformats.org/spreadsheetml/2006/main" count="94" uniqueCount="68">
  <si>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</si>
  <si>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</si>
  <si>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</si>
  <si>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</si>
  <si>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</si>
  <si>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</si>
  <si>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</si>
  <si>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</si>
  <si>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</si>
  <si>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</si>
  <si>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</si>
  <si>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</si>
  <si>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</si>
  <si>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</si>
  <si>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</si>
  <si>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</si>
  <si>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</si>
  <si>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</si>
  <si>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</si>
  <si>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</si>
  <si>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</si>
  <si>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</si>
  <si>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</si>
  <si>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</si>
  <si>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</si>
  <si>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</si>
  <si>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</si>
  <si>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</si>
  <si>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</si>
  <si>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</si>
  <si>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</si>
  <si>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</si>
  <si>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</si>
  <si>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</si>
  <si>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</si>
  <si>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</si>
  <si>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</si>
  <si>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</si>
  <si>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</si>
  <si>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</si>
  <si>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</si>
  <si>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</si>
  <si>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</si>
  <si>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</si>
  <si>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</si>
  <si>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</si>
  <si>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</si>
  <si>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</si>
  <si>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</si>
  <si>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</si>
  <si>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Средняя цена (руб.)</t>
  </si>
  <si>
    <t>шт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</si>
  <si>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п.6 ст.22 44-ФЗ.
Расчет выполнен в соответствии с Методическими рекомендациями, утвержденными приказом МЭР РФ от 02.10.2013 №567</t>
  </si>
  <si>
    <t>Поставка снаряжения для нужд полевого отряда  ФГБУ "ВНИГНИ"</t>
  </si>
  <si>
    <t xml:space="preserve">Поставщик 1 вх.  № КС-468 от 18.05.2026       </t>
  </si>
  <si>
    <t xml:space="preserve">Поставщик № 2  вх. № КС-469 от 18.05.2026    </t>
  </si>
  <si>
    <t xml:space="preserve">Поставщик № КС-470 от 18.05.2026    </t>
  </si>
  <si>
    <t>Спичка вечная Следопыт с запасным фитилем (FT-07)</t>
  </si>
  <si>
    <t>Фонарь Следопыт Неон-2, кемпинг, солн.бат. (PFL-K04)</t>
  </si>
  <si>
    <t xml:space="preserve">Заказчиком установлена начальная (максимальная) цена контракта:  27 035,00 руб.   (Двадцать семь тысяч тридцать пять) рублей 00 копеек </t>
  </si>
  <si>
    <t>Дата подготовки обоснования НМЦК: 19.05.2026</t>
  </si>
  <si>
    <t>На основании проведенного анализа рынка и расчетов, НМЦК составляет: 28 031,25</t>
  </si>
  <si>
    <t xml:space="preserve">Фальшфейер красного огня ФКО резьбовой </t>
  </si>
  <si>
    <t xml:space="preserve">Сиденье Woodland туристическое </t>
  </si>
  <si>
    <t>Канистра экспедиционная Экстрим-Плюс, 20л</t>
  </si>
  <si>
    <t>Лопата саперная большая БСЛ-110</t>
  </si>
  <si>
    <t xml:space="preserve">Клей ПВХ </t>
  </si>
  <si>
    <t xml:space="preserve">Газовый баллон 220гр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</si>
</sst>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Alignment="0"/>
    <xf numFmtId="0" fontId="20" fillId="0" borderId="0"/>
    <xf numFmtId="0" fontId="20" fillId="0" borderId="0"/>
  </cellStyleXfs>
  <cellXfs count="76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2" fontId="3" fillId="0" borderId="0" xfId="0" applyNumberFormat="1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0" xfId="0" applyFont="1"/>
    <xf numFmtId="0" fontId="14" fillId="0" borderId="8" xfId="0" applyFont="1" applyBorder="1" applyAlignment="1">
      <alignment vertical="center"/>
    </xf>
    <xf numFmtId="0" fontId="14" fillId="0" borderId="0" xfId="0" applyFont="1" applyAlignment="1"/>
    <xf numFmtId="0" fontId="10" fillId="0" borderId="0" xfId="0" applyFont="1" applyAlignment="1"/>
    <xf numFmtId="164" fontId="5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164" fontId="16" fillId="0" borderId="2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/>
    </xf>
    <xf numFmtId="2" fontId="21" fillId="0" borderId="18" xfId="2" applyNumberFormat="1" applyFont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21" fillId="0" borderId="18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8" fillId="2" borderId="10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0" fontId="21" fillId="0" borderId="14" xfId="2" applyFont="1" applyBorder="1" applyAlignment="1">
      <alignment horizontal="left" vertical="center" wrapText="1" shrinkToFit="1"/>
    </xf>
    <xf numFmtId="0" fontId="21" fillId="0" borderId="15" xfId="2" applyFont="1" applyBorder="1" applyAlignment="1">
      <alignment horizontal="left" vertical="center" wrapText="1" shrinkToFit="1"/>
    </xf>
    <xf numFmtId="0" fontId="21" fillId="0" borderId="16" xfId="2" applyFont="1" applyBorder="1" applyAlignment="1">
      <alignment horizontal="left" vertical="center" wrapText="1" shrinkToFit="1"/>
    </xf>
    <xf numFmtId="0" fontId="21" fillId="0" borderId="17" xfId="2" applyFont="1" applyBorder="1" applyAlignment="1">
      <alignment horizontal="left" vertical="center" wrapText="1" shrinkToFit="1"/>
    </xf>
    <xf numFmtId="0" fontId="21" fillId="0" borderId="12" xfId="1" applyFont="1" applyBorder="1" applyAlignment="1">
      <alignment horizontal="left" vertical="center" wrapText="1" shrinkToFit="1"/>
    </xf>
    <xf numFmtId="0" fontId="21" fillId="0" borderId="13" xfId="1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3" xfId="1" xr:uid="{7ED82A1E-5E27-49BF-B1B5-DFCD1CBA82EC}"/>
    <cellStyle name="Обычный 4" xfId="2" xr:uid="{0CA69EB3-2756-496D-B907-6CF054FE2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10</xdr:row>
      <xdr:rowOff>182245</xdr:rowOff>
    </xdr:from>
    <xdr:to>
      <xdr:col>2</xdr:col>
      <xdr:colOff>99695</xdr:colOff>
      <xdr:row>10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12</xdr:row>
      <xdr:rowOff>85725</xdr:rowOff>
    </xdr:from>
    <xdr:to>
      <xdr:col>29</xdr:col>
      <xdr:colOff>1600835</xdr:colOff>
      <xdr:row>12</xdr:row>
      <xdr:rowOff>614045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12</xdr:row>
      <xdr:rowOff>76200</xdr:rowOff>
    </xdr:from>
    <xdr:to>
      <xdr:col>26</xdr:col>
      <xdr:colOff>1190625</xdr:colOff>
      <xdr:row>12</xdr:row>
      <xdr:rowOff>601980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12</xdr:row>
      <xdr:rowOff>152399</xdr:rowOff>
    </xdr:from>
    <xdr:to>
      <xdr:col>27</xdr:col>
      <xdr:colOff>1362076</xdr:colOff>
      <xdr:row>12</xdr:row>
      <xdr:rowOff>608964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12</xdr:row>
      <xdr:rowOff>85725</xdr:rowOff>
    </xdr:from>
    <xdr:to>
      <xdr:col>29</xdr:col>
      <xdr:colOff>1600835</xdr:colOff>
      <xdr:row>12</xdr:row>
      <xdr:rowOff>614045</xdr:rowOff>
    </xdr:to>
    <xdr:pic>
      <xdr:nvPicPr>
        <xdr:cNvPr id="10" name="Изображение 2">
          <a:extLst>
            <a:ext uri="{FF2B5EF4-FFF2-40B4-BE49-F238E27FC236}">
              <a16:creationId xmlns:a16="http://schemas.microsoft.com/office/drawing/2014/main" id="{ADD37AE0-EE16-46CC-921B-2DB2D4F40ED2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550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12</xdr:row>
      <xdr:rowOff>76200</xdr:rowOff>
    </xdr:from>
    <xdr:to>
      <xdr:col>26</xdr:col>
      <xdr:colOff>1190625</xdr:colOff>
      <xdr:row>12</xdr:row>
      <xdr:rowOff>601980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AC41D7F7-AF4A-416A-8138-D7ACD96CCD1F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12</xdr:row>
      <xdr:rowOff>152399</xdr:rowOff>
    </xdr:from>
    <xdr:to>
      <xdr:col>27</xdr:col>
      <xdr:colOff>1362076</xdr:colOff>
      <xdr:row>12</xdr:row>
      <xdr:rowOff>608964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C09408C6-DDD3-4903-90BA-478C699A3745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74344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32"/>
  <sheetViews>
    <sheetView tabSelected="1" view="pageBreakPreview" topLeftCell="A10" zoomScaleNormal="100" zoomScaleSheetLayoutView="100" workbookViewId="0">
      <selection activeCell="F20" sqref="F20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23.7109375" style="3" customWidth="1"/>
    <col min="4" max="4" width="12.85546875" style="3" hidden="1" customWidth="1"/>
    <col min="5" max="5" width="10.7109375" style="3" customWidth="1"/>
    <col min="6" max="6" width="8.85546875" style="3" customWidth="1"/>
    <col min="7" max="9" width="22" style="10" customWidth="1"/>
    <col min="10" max="26" width="22" style="10" hidden="1" customWidth="1"/>
    <col min="27" max="27" width="20.5703125" style="10" customWidth="1"/>
    <col min="28" max="28" width="23" style="10" customWidth="1"/>
    <col min="29" max="29" width="15.140625" style="10" customWidth="1"/>
    <col min="30" max="30" width="27.7109375" style="3" customWidth="1"/>
    <col min="31" max="31" width="11.5703125" style="3" customWidth="1"/>
    <col min="32" max="32" width="14.42578125" style="3" customWidth="1"/>
    <col min="33" max="1025" width="9.140625" style="3" customWidth="1"/>
    <col min="1026" max="16384" width="9" style="3"/>
  </cols>
  <sheetData>
    <row r="1" spans="1:32" ht="15.75" hidden="1" x14ac:dyDescent="0.25">
      <c r="AA1" s="63"/>
      <c r="AB1" s="63"/>
      <c r="AC1" s="63"/>
      <c r="AD1" s="63"/>
    </row>
    <row r="2" spans="1:32" ht="37.5" hidden="1" customHeight="1" x14ac:dyDescent="0.25">
      <c r="AA2" s="64"/>
      <c r="AB2" s="65"/>
      <c r="AC2" s="65"/>
      <c r="AD2" s="65"/>
    </row>
    <row r="3" spans="1:32" ht="39.75" hidden="1" customHeight="1" x14ac:dyDescent="0.2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66"/>
      <c r="AB3" s="67"/>
      <c r="AC3" s="67"/>
      <c r="AD3" s="67"/>
    </row>
    <row r="4" spans="1:32" ht="7.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ht="36" customHeight="1" x14ac:dyDescent="0.3">
      <c r="A5" s="75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1:32" ht="6" customHeight="1" x14ac:dyDescent="0.25">
      <c r="A6" s="1"/>
      <c r="B6" s="1"/>
      <c r="C6" s="1"/>
      <c r="D6" s="1"/>
      <c r="E6" s="1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2" ht="24.75" customHeight="1" x14ac:dyDescent="0.25">
      <c r="A7" s="69" t="s">
        <v>1</v>
      </c>
      <c r="B7" s="69"/>
      <c r="C7" s="45" t="s">
        <v>49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2" ht="42" customHeight="1" x14ac:dyDescent="0.25">
      <c r="A8" s="69" t="s">
        <v>48</v>
      </c>
      <c r="B8" s="69"/>
      <c r="C8" s="45" t="s">
        <v>52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2" ht="15.75" customHeight="1" x14ac:dyDescent="0.25">
      <c r="A9" s="71" t="s">
        <v>47</v>
      </c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4"/>
    </row>
    <row r="10" spans="1:32" ht="21" customHeight="1" x14ac:dyDescent="0.25">
      <c r="A10" s="48" t="s">
        <v>53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50"/>
    </row>
    <row r="11" spans="1:32" ht="116.25" customHeight="1" x14ac:dyDescent="0.25">
      <c r="A11" s="68" t="s">
        <v>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</row>
    <row r="12" spans="1:32" ht="46.5" customHeight="1" x14ac:dyDescent="0.25">
      <c r="A12" s="69" t="s">
        <v>3</v>
      </c>
      <c r="B12" s="69" t="s">
        <v>4</v>
      </c>
      <c r="C12" s="69"/>
      <c r="D12" s="70" t="s">
        <v>5</v>
      </c>
      <c r="E12" s="69" t="s">
        <v>6</v>
      </c>
      <c r="F12" s="70" t="s">
        <v>7</v>
      </c>
      <c r="G12" s="20" t="s">
        <v>54</v>
      </c>
      <c r="H12" s="20" t="s">
        <v>55</v>
      </c>
      <c r="I12" s="20" t="s">
        <v>56</v>
      </c>
      <c r="J12" s="5" t="s">
        <v>8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16</v>
      </c>
      <c r="S12" s="5" t="s">
        <v>17</v>
      </c>
      <c r="T12" s="5" t="s">
        <v>18</v>
      </c>
      <c r="U12" s="5" t="s">
        <v>19</v>
      </c>
      <c r="V12" s="5" t="s">
        <v>20</v>
      </c>
      <c r="W12" s="5" t="s">
        <v>21</v>
      </c>
      <c r="X12" s="5" t="s">
        <v>22</v>
      </c>
      <c r="Y12" s="5" t="s">
        <v>23</v>
      </c>
      <c r="Z12" s="5" t="s">
        <v>24</v>
      </c>
      <c r="AA12" s="6" t="s">
        <v>25</v>
      </c>
      <c r="AB12" s="6" t="s">
        <v>26</v>
      </c>
      <c r="AC12" s="70" t="s">
        <v>50</v>
      </c>
      <c r="AD12" s="7" t="s">
        <v>27</v>
      </c>
    </row>
    <row r="13" spans="1:32" ht="55.5" customHeight="1" x14ac:dyDescent="0.25">
      <c r="A13" s="69"/>
      <c r="B13" s="69"/>
      <c r="C13" s="69"/>
      <c r="D13" s="70"/>
      <c r="E13" s="69"/>
      <c r="F13" s="70"/>
      <c r="G13" s="5" t="s">
        <v>28</v>
      </c>
      <c r="H13" s="5" t="s">
        <v>28</v>
      </c>
      <c r="I13" s="5" t="s">
        <v>28</v>
      </c>
      <c r="J13" s="5" t="s">
        <v>28</v>
      </c>
      <c r="K13" s="5" t="s">
        <v>28</v>
      </c>
      <c r="L13" s="5" t="s">
        <v>28</v>
      </c>
      <c r="M13" s="5" t="s">
        <v>28</v>
      </c>
      <c r="N13" s="5" t="s">
        <v>28</v>
      </c>
      <c r="O13" s="5" t="s">
        <v>28</v>
      </c>
      <c r="P13" s="5" t="s">
        <v>28</v>
      </c>
      <c r="Q13" s="5" t="s">
        <v>28</v>
      </c>
      <c r="R13" s="5" t="s">
        <v>28</v>
      </c>
      <c r="S13" s="5" t="s">
        <v>28</v>
      </c>
      <c r="T13" s="5" t="s">
        <v>28</v>
      </c>
      <c r="U13" s="5" t="s">
        <v>28</v>
      </c>
      <c r="V13" s="5" t="s">
        <v>28</v>
      </c>
      <c r="W13" s="5" t="s">
        <v>28</v>
      </c>
      <c r="X13" s="5" t="s">
        <v>28</v>
      </c>
      <c r="Y13" s="5" t="s">
        <v>28</v>
      </c>
      <c r="Z13" s="5" t="s">
        <v>28</v>
      </c>
      <c r="AA13" s="8"/>
      <c r="AB13" s="8"/>
      <c r="AC13" s="70"/>
      <c r="AD13" s="9"/>
    </row>
    <row r="14" spans="1:32" ht="36.75" customHeight="1" x14ac:dyDescent="0.25">
      <c r="A14" s="25">
        <v>1</v>
      </c>
      <c r="B14" s="55" t="s">
        <v>62</v>
      </c>
      <c r="C14" s="56"/>
      <c r="D14" s="24"/>
      <c r="E14" s="32" t="s">
        <v>51</v>
      </c>
      <c r="F14" s="33">
        <v>5</v>
      </c>
      <c r="G14" s="34">
        <v>1899</v>
      </c>
      <c r="H14" s="35">
        <v>2032</v>
      </c>
      <c r="I14" s="36">
        <v>1974.96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38">
        <v>66.723912754973639</v>
      </c>
      <c r="AB14" s="37">
        <v>3.3893175413467231</v>
      </c>
      <c r="AC14" s="37">
        <v>1968.65</v>
      </c>
      <c r="AD14" s="23">
        <f>AC14*F14</f>
        <v>9843.25</v>
      </c>
      <c r="AE14" s="10"/>
      <c r="AF14" s="10"/>
    </row>
    <row r="15" spans="1:32" ht="36.75" customHeight="1" x14ac:dyDescent="0.25">
      <c r="A15" s="25">
        <v>2</v>
      </c>
      <c r="B15" s="51" t="s">
        <v>63</v>
      </c>
      <c r="C15" s="52"/>
      <c r="D15" s="24"/>
      <c r="E15" s="32" t="s">
        <v>51</v>
      </c>
      <c r="F15" s="33">
        <v>5</v>
      </c>
      <c r="G15" s="34">
        <v>234</v>
      </c>
      <c r="H15" s="35">
        <v>251</v>
      </c>
      <c r="I15" s="36">
        <v>243.36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38">
        <v>8.5144896108535679</v>
      </c>
      <c r="AB15" s="37">
        <v>3.5069840233621705</v>
      </c>
      <c r="AC15" s="37">
        <v>242.8</v>
      </c>
      <c r="AD15" s="23">
        <f>AC15*F15</f>
        <v>1214</v>
      </c>
      <c r="AE15" s="10"/>
      <c r="AF15" s="10"/>
    </row>
    <row r="16" spans="1:32" ht="36.75" customHeight="1" x14ac:dyDescent="0.25">
      <c r="A16" s="25">
        <v>3</v>
      </c>
      <c r="B16" s="51" t="s">
        <v>57</v>
      </c>
      <c r="C16" s="52"/>
      <c r="D16" s="24"/>
      <c r="E16" s="32" t="s">
        <v>51</v>
      </c>
      <c r="F16" s="33">
        <v>5</v>
      </c>
      <c r="G16" s="34">
        <v>155</v>
      </c>
      <c r="H16" s="35">
        <v>166</v>
      </c>
      <c r="I16" s="36">
        <v>161.19999999999999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38">
        <v>5.5148284953689473</v>
      </c>
      <c r="AB16" s="37">
        <v>3.4310421995244389</v>
      </c>
      <c r="AC16" s="37">
        <v>160.72999999999999</v>
      </c>
      <c r="AD16" s="23">
        <f t="shared" ref="AD16:AD21" si="0">AC16*F16</f>
        <v>803.65</v>
      </c>
      <c r="AE16" s="10"/>
      <c r="AF16" s="10"/>
    </row>
    <row r="17" spans="1:32" ht="36.75" customHeight="1" x14ac:dyDescent="0.25">
      <c r="A17" s="27">
        <v>4</v>
      </c>
      <c r="B17" s="51" t="s">
        <v>58</v>
      </c>
      <c r="C17" s="52"/>
      <c r="D17" s="28"/>
      <c r="E17" s="32" t="s">
        <v>51</v>
      </c>
      <c r="F17" s="33">
        <v>1</v>
      </c>
      <c r="G17" s="34">
        <v>713</v>
      </c>
      <c r="H17" s="35">
        <v>763</v>
      </c>
      <c r="I17" s="36">
        <v>741.52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39">
        <v>25.082466651693835</v>
      </c>
      <c r="AB17" s="37">
        <v>3.3933132488131568</v>
      </c>
      <c r="AC17" s="37">
        <v>739.17</v>
      </c>
      <c r="AD17" s="23">
        <f t="shared" si="0"/>
        <v>739.17</v>
      </c>
      <c r="AE17" s="10"/>
      <c r="AF17" s="10"/>
    </row>
    <row r="18" spans="1:32" ht="36.75" customHeight="1" x14ac:dyDescent="0.25">
      <c r="A18" s="31">
        <v>5</v>
      </c>
      <c r="B18" s="51" t="s">
        <v>67</v>
      </c>
      <c r="C18" s="52"/>
      <c r="D18" s="28"/>
      <c r="E18" s="32" t="s">
        <v>51</v>
      </c>
      <c r="F18" s="33">
        <v>56</v>
      </c>
      <c r="G18" s="34">
        <v>127</v>
      </c>
      <c r="H18" s="35">
        <v>136</v>
      </c>
      <c r="I18" s="36">
        <v>132.08000000000001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39">
        <v>4.5124420587231189</v>
      </c>
      <c r="AB18" s="37">
        <v>3.4264772137717308</v>
      </c>
      <c r="AC18" s="37">
        <v>131.69999999999999</v>
      </c>
      <c r="AD18" s="23">
        <f t="shared" si="0"/>
        <v>7375.1999999999989</v>
      </c>
      <c r="AE18" s="10"/>
      <c r="AF18" s="10"/>
    </row>
    <row r="19" spans="1:32" ht="36.75" customHeight="1" x14ac:dyDescent="0.25">
      <c r="A19" s="31">
        <v>6</v>
      </c>
      <c r="B19" s="51" t="s">
        <v>64</v>
      </c>
      <c r="C19" s="52"/>
      <c r="D19" s="28"/>
      <c r="E19" s="32" t="s">
        <v>51</v>
      </c>
      <c r="F19" s="33">
        <v>3</v>
      </c>
      <c r="G19" s="34">
        <v>2063</v>
      </c>
      <c r="H19" s="35">
        <v>2208</v>
      </c>
      <c r="I19" s="36">
        <v>2145.52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9">
        <v>72.730439294699707</v>
      </c>
      <c r="AB19" s="37">
        <v>3.40046189966055</v>
      </c>
      <c r="AC19" s="37">
        <v>2138.84</v>
      </c>
      <c r="AD19" s="23">
        <f t="shared" si="0"/>
        <v>6416.52</v>
      </c>
      <c r="AE19" s="10"/>
      <c r="AF19" s="10"/>
    </row>
    <row r="20" spans="1:32" ht="36.75" customHeight="1" x14ac:dyDescent="0.25">
      <c r="A20" s="31">
        <v>7</v>
      </c>
      <c r="B20" s="51" t="s">
        <v>65</v>
      </c>
      <c r="C20" s="52"/>
      <c r="D20" s="28"/>
      <c r="E20" s="32" t="s">
        <v>51</v>
      </c>
      <c r="F20" s="33">
        <v>1</v>
      </c>
      <c r="G20" s="34">
        <v>1320</v>
      </c>
      <c r="H20" s="35">
        <v>1413</v>
      </c>
      <c r="I20" s="36">
        <v>1372.8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39">
        <v>46.642041121717646</v>
      </c>
      <c r="AB20" s="37">
        <v>3.4080111882009092</v>
      </c>
      <c r="AC20" s="37">
        <v>1368.6000000000001</v>
      </c>
      <c r="AD20" s="23">
        <f t="shared" si="0"/>
        <v>1368.6000000000001</v>
      </c>
      <c r="AE20" s="10"/>
      <c r="AF20" s="10"/>
    </row>
    <row r="21" spans="1:32" ht="36.75" customHeight="1" x14ac:dyDescent="0.25">
      <c r="A21" s="25">
        <v>8</v>
      </c>
      <c r="B21" s="53" t="s">
        <v>66</v>
      </c>
      <c r="C21" s="54"/>
      <c r="D21" s="24"/>
      <c r="E21" s="32" t="s">
        <v>51</v>
      </c>
      <c r="F21" s="33">
        <v>3</v>
      </c>
      <c r="G21" s="34">
        <v>87</v>
      </c>
      <c r="H21" s="35">
        <v>94</v>
      </c>
      <c r="I21" s="36">
        <v>90.48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38">
        <v>3.5000190475672177</v>
      </c>
      <c r="AB21" s="37">
        <v>3.8677092760798781</v>
      </c>
      <c r="AC21" s="37">
        <v>90.49</v>
      </c>
      <c r="AD21" s="23">
        <f t="shared" si="0"/>
        <v>271.46999999999997</v>
      </c>
      <c r="AE21" s="10"/>
      <c r="AF21" s="10"/>
    </row>
    <row r="22" spans="1:32" ht="21" customHeight="1" x14ac:dyDescent="0.25">
      <c r="A22" s="25"/>
      <c r="B22" s="40"/>
      <c r="C22" s="40"/>
      <c r="D22" s="24"/>
      <c r="E22" s="25"/>
      <c r="F22" s="26">
        <f>SUM(F14:F21)</f>
        <v>79</v>
      </c>
      <c r="G22" s="21">
        <v>27035</v>
      </c>
      <c r="H22" s="21">
        <v>28943</v>
      </c>
      <c r="I22" s="21">
        <v>28116.399999999994</v>
      </c>
      <c r="J22" s="23" t="s">
        <v>29</v>
      </c>
      <c r="K22" s="23" t="s">
        <v>30</v>
      </c>
      <c r="L22" s="23" t="s">
        <v>31</v>
      </c>
      <c r="M22" s="23" t="s">
        <v>32</v>
      </c>
      <c r="N22" s="23" t="s">
        <v>33</v>
      </c>
      <c r="O22" s="23" t="s">
        <v>34</v>
      </c>
      <c r="P22" s="23" t="s">
        <v>35</v>
      </c>
      <c r="Q22" s="23" t="s">
        <v>36</v>
      </c>
      <c r="R22" s="23" t="s">
        <v>37</v>
      </c>
      <c r="S22" s="23" t="s">
        <v>38</v>
      </c>
      <c r="T22" s="23" t="s">
        <v>39</v>
      </c>
      <c r="U22" s="23" t="s">
        <v>40</v>
      </c>
      <c r="V22" s="23" t="s">
        <v>41</v>
      </c>
      <c r="W22" s="23" t="s">
        <v>42</v>
      </c>
      <c r="X22" s="23" t="s">
        <v>43</v>
      </c>
      <c r="Y22" s="23" t="s">
        <v>44</v>
      </c>
      <c r="Z22" s="23" t="s">
        <v>45</v>
      </c>
      <c r="AA22" s="23">
        <v>14980.15</v>
      </c>
      <c r="AB22" s="23"/>
      <c r="AC22" s="23"/>
      <c r="AD22" s="23"/>
      <c r="AE22" s="10"/>
      <c r="AF22" s="10"/>
    </row>
    <row r="23" spans="1:32" ht="15.75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22"/>
      <c r="AC23" s="25" t="s">
        <v>46</v>
      </c>
      <c r="AD23" s="30">
        <f>SUM(AD14:AD22)</f>
        <v>28031.859999999997</v>
      </c>
      <c r="AE23" s="10"/>
      <c r="AF23" s="10"/>
    </row>
    <row r="24" spans="1:32" ht="30.75" customHeight="1" x14ac:dyDescent="0.25">
      <c r="A24" s="42" t="s">
        <v>61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4"/>
      <c r="AE24" s="10"/>
      <c r="AF24" s="10"/>
    </row>
    <row r="25" spans="1:32" ht="24" customHeight="1" x14ac:dyDescent="0.25">
      <c r="A25" s="61" t="s">
        <v>59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10"/>
      <c r="AF25" s="10"/>
    </row>
    <row r="26" spans="1:32" ht="21.75" customHeight="1" x14ac:dyDescent="0.25">
      <c r="A26" s="59" t="s">
        <v>60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10"/>
      <c r="AF26" s="10"/>
    </row>
    <row r="27" spans="1:32" ht="7.5" hidden="1" customHeight="1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2" ht="20.25" hidden="1" customHeight="1" x14ac:dyDescent="0.25">
      <c r="A28" s="57"/>
      <c r="B28" s="47"/>
      <c r="C28" s="15"/>
      <c r="D28" s="16"/>
      <c r="E28" s="62"/>
      <c r="F28" s="6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32" ht="40.5" hidden="1" customHeight="1" x14ac:dyDescent="0.25">
      <c r="A29" s="46"/>
      <c r="B29" s="47"/>
      <c r="C29" s="17"/>
      <c r="D29" s="16"/>
      <c r="E29" s="1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ht="37.5" hidden="1" customHeight="1" x14ac:dyDescent="0.25">
      <c r="A30" s="46"/>
      <c r="B30" s="47"/>
      <c r="C30" s="17"/>
      <c r="D30" s="16"/>
      <c r="E30" s="19"/>
      <c r="F30" s="1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2" ht="32.25" hidden="1" customHeight="1" x14ac:dyDescent="0.25">
      <c r="A31" s="46"/>
      <c r="B31" s="47"/>
      <c r="C31" s="17"/>
      <c r="D31" s="16"/>
      <c r="E31" s="18"/>
      <c r="F31" s="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2" ht="15.75" x14ac:dyDescent="0.25">
      <c r="A32" s="14"/>
      <c r="B32" s="14"/>
      <c r="C32" s="14"/>
      <c r="D32" s="14"/>
      <c r="E32" s="14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3"/>
      <c r="AB32" s="3"/>
      <c r="AC32" s="3"/>
    </row>
  </sheetData>
  <mergeCells count="36">
    <mergeCell ref="AA1:AD1"/>
    <mergeCell ref="AA2:AD2"/>
    <mergeCell ref="AA3:AD3"/>
    <mergeCell ref="A29:B29"/>
    <mergeCell ref="A11:AD11"/>
    <mergeCell ref="A12:A13"/>
    <mergeCell ref="B12:C13"/>
    <mergeCell ref="D12:D13"/>
    <mergeCell ref="E12:E13"/>
    <mergeCell ref="F12:F13"/>
    <mergeCell ref="AC12:AC13"/>
    <mergeCell ref="A9:AD9"/>
    <mergeCell ref="A5:AD5"/>
    <mergeCell ref="A7:B7"/>
    <mergeCell ref="C7:AD7"/>
    <mergeCell ref="A8:B8"/>
    <mergeCell ref="A31:B31"/>
    <mergeCell ref="A28:B28"/>
    <mergeCell ref="A27:AD27"/>
    <mergeCell ref="A26:AD26"/>
    <mergeCell ref="A25:AD25"/>
    <mergeCell ref="E28:F28"/>
    <mergeCell ref="B22:C22"/>
    <mergeCell ref="A23:AA23"/>
    <mergeCell ref="A24:AD24"/>
    <mergeCell ref="C8:AD8"/>
    <mergeCell ref="A30:B30"/>
    <mergeCell ref="A10:AD10"/>
    <mergeCell ref="B16:C16"/>
    <mergeCell ref="B21:C21"/>
    <mergeCell ref="B14:C14"/>
    <mergeCell ref="B15:C15"/>
    <mergeCell ref="B17:C17"/>
    <mergeCell ref="B18:C18"/>
    <mergeCell ref="B20:C20"/>
    <mergeCell ref="B19:C19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