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tp\ftp\folders\sutyaginamm\Отдел контрактной работы\Архив\2026\4. Неразобранное\"/>
    </mc:Choice>
  </mc:AlternateContent>
  <bookViews>
    <workbookView xWindow="0" yWindow="0" windowWidth="28800" windowHeight="11730"/>
  </bookViews>
  <sheets>
    <sheet name="НМЦК №1" sheetId="2" r:id="rId1"/>
  </sheets>
  <definedNames>
    <definedName name="_xlnm._FilterDatabase" localSheetId="0" hidden="1">'НМЦК №1'!$A$7:$M$13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2" l="1"/>
  <c r="I8" i="2" s="1"/>
  <c r="J8" i="2" s="1"/>
  <c r="K8" i="2"/>
  <c r="L8" i="2" l="1"/>
  <c r="L9" i="2" s="1"/>
</calcChain>
</file>

<file path=xl/sharedStrings.xml><?xml version="1.0" encoding="utf-8"?>
<sst xmlns="http://schemas.openxmlformats.org/spreadsheetml/2006/main" count="29" uniqueCount="29">
  <si>
    <t>№ п/п</t>
  </si>
  <si>
    <t>Кол-во</t>
  </si>
  <si>
    <t>Ед. измерения</t>
  </si>
  <si>
    <t>Поставщик №1 за ед., руб.</t>
  </si>
  <si>
    <t>Поставщик №3 за ед., руб.</t>
  </si>
  <si>
    <t>Итого:</t>
  </si>
  <si>
    <t>Среднее квадратичное отклонение</t>
  </si>
  <si>
    <t>Средняя арифметическая цена</t>
  </si>
  <si>
    <t>Объект закупки:</t>
  </si>
  <si>
    <t>Метод определения цены:</t>
  </si>
  <si>
    <t>Коэффициент вариации цен V (%)</t>
  </si>
  <si>
    <t>Поставщик №2 за ед., руб.</t>
  </si>
  <si>
    <t>Средняя цена, руб.</t>
  </si>
  <si>
    <t>Поставка товара</t>
  </si>
  <si>
    <t xml:space="preserve"> </t>
  </si>
  <si>
    <r>
      <t xml:space="preserve">Метод сопоставимых рыночных цен (анализ рынка) с выбором </t>
    </r>
    <r>
      <rPr>
        <sz val="14"/>
        <color rgb="FFFF0000"/>
        <rFont val="Times New Roman"/>
        <family val="1"/>
        <charset val="204"/>
      </rPr>
      <t>средней</t>
    </r>
    <r>
      <rPr>
        <sz val="14"/>
        <rFont val="Times New Roman"/>
        <family val="1"/>
        <charset val="204"/>
      </rPr>
      <t xml:space="preserve"> цены</t>
    </r>
  </si>
  <si>
    <t>тел. 8 (495) 993-34-07 (доб. 117)</t>
  </si>
  <si>
    <t>Обоснование начальной (максимальной) цены договора</t>
  </si>
  <si>
    <t xml:space="preserve">НМЦД рассчитана методом сопоставимых рыночных цен (анализа рынка) </t>
  </si>
  <si>
    <t>Итого 
НМЦД, руб.</t>
  </si>
  <si>
    <t>Поверка средств измерений для нужд ФБУ "Рослесозащита"</t>
  </si>
  <si>
    <t>Поверка манометра WIKA (автоклав Simple FD29A)</t>
  </si>
  <si>
    <t>усл.ед.</t>
  </si>
  <si>
    <r>
      <t xml:space="preserve">В соответствии с приведенной методикой и полученными данными начальная (максимальная) цена договора установлена Заказчиком в </t>
    </r>
    <r>
      <rPr>
        <sz val="14"/>
        <rFont val="Times New Roman"/>
        <family val="1"/>
        <charset val="204"/>
      </rPr>
      <t xml:space="preserve"> сумме:</t>
    </r>
    <r>
      <rPr>
        <b/>
        <sz val="14"/>
        <rFont val="Times New Roman"/>
        <family val="1"/>
        <charset val="204"/>
      </rPr>
      <t xml:space="preserve"> 10285,04 руб.</t>
    </r>
    <r>
      <rPr>
        <sz val="14"/>
        <rFont val="Times New Roman"/>
        <family val="1"/>
        <charset val="204"/>
      </rPr>
      <t xml:space="preserve"> (Десять тысяч двести восемьдесят пять рублей 04 копейки).</t>
    </r>
  </si>
  <si>
    <t>Поставщик №1 По данным КП вх. № ФБУ-194/26 от 20.03.2026</t>
  </si>
  <si>
    <t>Поставщик №2 По данным КП вх. № ФБУ-195/26 от 20.03.2026</t>
  </si>
  <si>
    <t>Поставщик №3 По данным КП вх. № ФБУ-196/26 от 20.03.2026</t>
  </si>
  <si>
    <t>Дата подготовки обоснования цены: 20.03.2026</t>
  </si>
  <si>
    <t>М.М. Сутягина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</si>
</sst>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4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3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 applyFill="1"/>
    <xf numFmtId="2" fontId="2" fillId="0" borderId="5" xfId="0" applyNumberFormat="1" applyFont="1" applyFill="1" applyBorder="1" applyAlignment="1">
      <alignment horizontal="center" vertical="center" wrapText="1"/>
    </xf>
    <xf numFmtId="2" fontId="2" fillId="0" borderId="6" xfId="0" applyNumberFormat="1" applyFont="1" applyFill="1" applyBorder="1" applyAlignment="1">
      <alignment horizontal="center" vertical="center" wrapText="1"/>
    </xf>
    <xf numFmtId="2" fontId="6" fillId="0" borderId="6" xfId="0" applyNumberFormat="1" applyFont="1" applyFill="1" applyBorder="1" applyAlignment="1">
      <alignment horizontal="center" vertical="center" wrapText="1"/>
    </xf>
    <xf numFmtId="2" fontId="6" fillId="0" borderId="7" xfId="0" applyNumberFormat="1" applyFont="1" applyFill="1" applyBorder="1" applyAlignment="1">
      <alignment horizontal="center" vertical="center" wrapText="1"/>
    </xf>
    <xf numFmtId="0" fontId="4" fillId="0" borderId="10" xfId="0" applyFont="1" applyFill="1" applyBorder="1"/>
    <xf numFmtId="0" fontId="4" fillId="0" borderId="11" xfId="0" applyFont="1" applyFill="1" applyBorder="1"/>
    <xf numFmtId="0" fontId="4" fillId="0" borderId="12" xfId="0" applyFont="1" applyFill="1" applyBorder="1"/>
    <xf numFmtId="0" fontId="4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vertical="center"/>
    </xf>
    <xf numFmtId="0" fontId="4" fillId="0" borderId="2" xfId="0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10" fontId="4" fillId="0" borderId="1" xfId="0" applyNumberFormat="1" applyFont="1" applyFill="1" applyBorder="1" applyAlignment="1">
      <alignment horizontal="center" vertical="center" wrapText="1"/>
    </xf>
    <xf numFmtId="9" fontId="4" fillId="0" borderId="0" xfId="1" applyFont="1" applyFill="1"/>
    <xf numFmtId="0" fontId="2" fillId="0" borderId="11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4" fontId="2" fillId="0" borderId="1" xfId="0" applyNumberFormat="1" applyFont="1" applyFill="1" applyBorder="1" applyAlignment="1">
      <alignment horizontal="center" vertical="center"/>
    </xf>
    <xf numFmtId="4" fontId="4" fillId="0" borderId="0" xfId="0" applyNumberFormat="1" applyFont="1" applyFill="1"/>
    <xf numFmtId="0" fontId="2" fillId="0" borderId="0" xfId="0" applyFont="1" applyFill="1" applyBorder="1" applyAlignment="1">
      <alignment horizontal="left" vertical="center" wrapText="1"/>
    </xf>
    <xf numFmtId="4" fontId="2" fillId="0" borderId="0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4" fillId="2" borderId="0" xfId="0" applyFont="1" applyFill="1"/>
    <xf numFmtId="2" fontId="4" fillId="0" borderId="0" xfId="0" applyNumberFormat="1" applyFont="1" applyFill="1"/>
    <xf numFmtId="2" fontId="4" fillId="0" borderId="8" xfId="0" applyNumberFormat="1" applyFont="1" applyFill="1" applyBorder="1" applyAlignment="1">
      <alignment horizontal="center" vertical="center" wrapText="1"/>
    </xf>
    <xf numFmtId="2" fontId="4" fillId="0" borderId="0" xfId="0" applyNumberFormat="1" applyFont="1" applyFill="1" applyBorder="1" applyAlignment="1">
      <alignment horizontal="center" vertical="center" wrapText="1"/>
    </xf>
    <xf numFmtId="2" fontId="4" fillId="0" borderId="9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left" vertical="top" wrapText="1"/>
    </xf>
    <xf numFmtId="2" fontId="2" fillId="0" borderId="11" xfId="0" applyNumberFormat="1" applyFont="1" applyFill="1" applyBorder="1" applyAlignment="1">
      <alignment horizontal="center" vertical="center" wrapText="1"/>
    </xf>
    <xf numFmtId="2" fontId="2" fillId="0" borderId="2" xfId="0" applyNumberFormat="1" applyFont="1" applyFill="1" applyBorder="1" applyAlignment="1">
      <alignment horizontal="center" vertical="center" wrapText="1"/>
    </xf>
    <xf numFmtId="2" fontId="2" fillId="0" borderId="4" xfId="0" applyNumberFormat="1" applyFont="1" applyFill="1" applyBorder="1" applyAlignment="1">
      <alignment horizontal="center" vertical="center" wrapText="1"/>
    </xf>
    <xf numFmtId="2" fontId="5" fillId="0" borderId="2" xfId="0" applyNumberFormat="1" applyFont="1" applyFill="1" applyBorder="1" applyAlignment="1">
      <alignment horizontal="center" vertical="center"/>
    </xf>
    <xf numFmtId="2" fontId="5" fillId="0" borderId="3" xfId="0" applyNumberFormat="1" applyFont="1" applyFill="1" applyBorder="1" applyAlignment="1">
      <alignment horizontal="center" vertical="center"/>
    </xf>
    <xf numFmtId="2" fontId="5" fillId="0" borderId="4" xfId="0" applyNumberFormat="1" applyFont="1" applyFill="1" applyBorder="1" applyAlignment="1">
      <alignment horizontal="center" vertical="center"/>
    </xf>
    <xf numFmtId="2" fontId="6" fillId="0" borderId="2" xfId="0" applyNumberFormat="1" applyFont="1" applyFill="1" applyBorder="1" applyAlignment="1">
      <alignment horizontal="center" vertical="center" wrapText="1"/>
    </xf>
    <xf numFmtId="2" fontId="6" fillId="0" borderId="3" xfId="0" applyNumberFormat="1" applyFont="1" applyFill="1" applyBorder="1" applyAlignment="1">
      <alignment horizontal="center" vertical="center" wrapText="1"/>
    </xf>
    <xf numFmtId="2" fontId="6" fillId="0" borderId="4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3"/>
  <sheetViews>
    <sheetView tabSelected="1" zoomScale="70" zoomScaleNormal="70" workbookViewId="0">
      <selection activeCell="D26" sqref="D26"/>
    </sheetView>
  </sheetViews>
  <sheetFormatPr defaultColWidth="9.140625" defaultRowHeight="18.75" x14ac:dyDescent="0.3"/>
  <cols>
    <col min="1" max="1" width="4.85546875" style="2" customWidth="1"/>
    <col min="2" max="2" width="46" style="2" customWidth="1"/>
    <col min="3" max="3" width="9.28515625" style="2" customWidth="1"/>
    <col min="4" max="4" width="9" style="2" customWidth="1"/>
    <col min="5" max="7" width="27" style="2" customWidth="1"/>
    <col min="8" max="8" width="21.85546875" style="2" customWidth="1"/>
    <col min="9" max="9" width="19.28515625" style="2" customWidth="1"/>
    <col min="10" max="10" width="18.85546875" style="2" customWidth="1"/>
    <col min="11" max="11" width="15" style="2" bestFit="1" customWidth="1"/>
    <col min="12" max="12" width="20" style="2" customWidth="1"/>
    <col min="13" max="13" width="9.140625" style="2"/>
    <col min="14" max="14" width="11.140625" style="2" customWidth="1"/>
    <col min="15" max="16384" width="9.140625" style="2"/>
  </cols>
  <sheetData>
    <row r="1" spans="1:14" ht="31.9" customHeight="1" x14ac:dyDescent="0.3">
      <c r="A1" s="34" t="s">
        <v>17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</row>
    <row r="2" spans="1:14" ht="32.450000000000003" customHeight="1" x14ac:dyDescent="0.3">
      <c r="A2" s="35" t="s">
        <v>8</v>
      </c>
      <c r="B2" s="36"/>
      <c r="C2" s="37" t="s">
        <v>20</v>
      </c>
      <c r="D2" s="38"/>
      <c r="E2" s="38"/>
      <c r="F2" s="38"/>
      <c r="G2" s="38"/>
      <c r="H2" s="38"/>
      <c r="I2" s="38"/>
      <c r="J2" s="38"/>
      <c r="K2" s="38"/>
      <c r="L2" s="39"/>
    </row>
    <row r="3" spans="1:14" ht="27" customHeight="1" x14ac:dyDescent="0.3">
      <c r="A3" s="35" t="s">
        <v>9</v>
      </c>
      <c r="B3" s="36"/>
      <c r="C3" s="40" t="s">
        <v>15</v>
      </c>
      <c r="D3" s="41"/>
      <c r="E3" s="41"/>
      <c r="F3" s="41"/>
      <c r="G3" s="41"/>
      <c r="H3" s="41"/>
      <c r="I3" s="41"/>
      <c r="J3" s="41"/>
      <c r="K3" s="41"/>
      <c r="L3" s="42"/>
    </row>
    <row r="4" spans="1:14" ht="15.75" customHeight="1" x14ac:dyDescent="0.3">
      <c r="A4" s="3"/>
      <c r="B4" s="4"/>
      <c r="C4" s="5"/>
      <c r="D4" s="5"/>
      <c r="E4" s="5"/>
      <c r="F4" s="5"/>
      <c r="G4" s="5"/>
      <c r="H4" s="5"/>
      <c r="I4" s="5"/>
      <c r="J4" s="5"/>
      <c r="K4" s="5"/>
      <c r="L4" s="6"/>
    </row>
    <row r="5" spans="1:14" ht="33" customHeight="1" x14ac:dyDescent="0.3">
      <c r="A5" s="28" t="s">
        <v>18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4" x14ac:dyDescent="0.3">
      <c r="A6" s="7"/>
      <c r="B6" s="8"/>
      <c r="C6" s="8"/>
      <c r="D6" s="8"/>
      <c r="E6" s="8"/>
      <c r="F6" s="8"/>
      <c r="G6" s="8"/>
      <c r="H6" s="8"/>
      <c r="I6" s="8"/>
      <c r="J6" s="8"/>
      <c r="K6" s="8"/>
      <c r="L6" s="9"/>
    </row>
    <row r="7" spans="1:14" ht="57" customHeight="1" x14ac:dyDescent="0.3">
      <c r="A7" s="10" t="s">
        <v>0</v>
      </c>
      <c r="B7" s="11" t="s">
        <v>13</v>
      </c>
      <c r="C7" s="12" t="s">
        <v>2</v>
      </c>
      <c r="D7" s="13" t="s">
        <v>1</v>
      </c>
      <c r="E7" s="10" t="s">
        <v>3</v>
      </c>
      <c r="F7" s="10" t="s">
        <v>11</v>
      </c>
      <c r="G7" s="10" t="s">
        <v>4</v>
      </c>
      <c r="H7" s="10" t="s">
        <v>7</v>
      </c>
      <c r="I7" s="10" t="s">
        <v>6</v>
      </c>
      <c r="J7" s="10" t="s">
        <v>10</v>
      </c>
      <c r="K7" s="10" t="s">
        <v>12</v>
      </c>
      <c r="L7" s="10" t="s">
        <v>19</v>
      </c>
    </row>
    <row r="8" spans="1:14" ht="78.75" customHeight="1" x14ac:dyDescent="0.3">
      <c r="A8" s="14">
        <v>1</v>
      </c>
      <c r="B8" s="1" t="s">
        <v>21</v>
      </c>
      <c r="C8" s="10" t="s">
        <v>22</v>
      </c>
      <c r="D8" s="1">
        <v>1</v>
      </c>
      <c r="E8" s="15">
        <v>9376.77</v>
      </c>
      <c r="F8" s="15">
        <v>10880.5</v>
      </c>
      <c r="G8" s="15">
        <v>10597.84</v>
      </c>
      <c r="H8" s="15">
        <f>ROUND(AVERAGE(E8:G8),2)</f>
        <v>10285.040000000001</v>
      </c>
      <c r="I8" s="15">
        <f>SQRT(((SUM((POWER(E8-H8,2)),(POWER(F8-H8,2)),(POWER(G8-H8,2)))/(COLUMNS(E8:G8)-1))))</f>
        <v>799.17796656939913</v>
      </c>
      <c r="J8" s="16">
        <f>I8/H8</f>
        <v>7.7702951721082186E-2</v>
      </c>
      <c r="K8" s="15">
        <f>ROUND(AVERAGE(E8:G8),2)</f>
        <v>10285.040000000001</v>
      </c>
      <c r="L8" s="15">
        <f>ROUND(D8*K8,2)</f>
        <v>10285.040000000001</v>
      </c>
      <c r="M8" s="17"/>
    </row>
    <row r="9" spans="1:14" x14ac:dyDescent="0.3">
      <c r="A9" s="31" t="s">
        <v>5</v>
      </c>
      <c r="B9" s="32"/>
      <c r="C9" s="18"/>
      <c r="D9" s="18"/>
      <c r="E9" s="19"/>
      <c r="F9" s="19"/>
      <c r="G9" s="19" t="s">
        <v>14</v>
      </c>
      <c r="H9" s="19"/>
      <c r="I9" s="19"/>
      <c r="J9" s="20"/>
      <c r="K9" s="20"/>
      <c r="L9" s="21">
        <f>SUM(L8:L8)</f>
        <v>10285.040000000001</v>
      </c>
      <c r="M9" s="17"/>
      <c r="N9" s="22"/>
    </row>
    <row r="10" spans="1:14" x14ac:dyDescent="0.3">
      <c r="A10" s="23"/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4"/>
      <c r="M10" s="17"/>
    </row>
    <row r="11" spans="1:14" ht="50.25" customHeight="1" x14ac:dyDescent="0.3">
      <c r="A11" s="33" t="s">
        <v>23</v>
      </c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17"/>
    </row>
    <row r="12" spans="1:14" ht="30" customHeight="1" x14ac:dyDescent="0.3">
      <c r="A12" s="25"/>
      <c r="B12" s="26" t="s">
        <v>24</v>
      </c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17"/>
    </row>
    <row r="13" spans="1:14" ht="16.149999999999999" customHeight="1" x14ac:dyDescent="0.3">
      <c r="A13" s="25"/>
      <c r="B13" s="26" t="s">
        <v>25</v>
      </c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17"/>
    </row>
    <row r="14" spans="1:14" ht="15.75" customHeight="1" x14ac:dyDescent="0.3">
      <c r="A14" s="25"/>
      <c r="B14" s="26" t="s">
        <v>26</v>
      </c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17"/>
    </row>
    <row r="15" spans="1:14" ht="31.5" customHeight="1" x14ac:dyDescent="0.3">
      <c r="A15" s="25"/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17"/>
    </row>
    <row r="16" spans="1:14" x14ac:dyDescent="0.3">
      <c r="A16" s="26"/>
      <c r="B16" s="26" t="s">
        <v>27</v>
      </c>
      <c r="C16" s="26"/>
      <c r="D16" s="26"/>
      <c r="E16" s="26"/>
      <c r="F16" s="26"/>
      <c r="G16" s="26"/>
      <c r="H16" s="26"/>
      <c r="I16" s="26"/>
      <c r="J16" s="26"/>
      <c r="K16" s="26"/>
      <c r="L16" s="26"/>
    </row>
    <row r="17" spans="1:12" x14ac:dyDescent="0.3">
      <c r="A17" s="26"/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</row>
    <row r="18" spans="1:12" x14ac:dyDescent="0.3">
      <c r="A18" s="26"/>
      <c r="B18" s="26" t="s">
        <v>28</v>
      </c>
      <c r="C18" s="26"/>
      <c r="D18" s="26"/>
      <c r="E18" s="26"/>
      <c r="F18" s="26"/>
      <c r="G18" s="26"/>
      <c r="H18" s="26"/>
      <c r="I18" s="26"/>
      <c r="J18" s="26"/>
      <c r="K18" s="26"/>
      <c r="L18" s="26"/>
    </row>
    <row r="19" spans="1:12" x14ac:dyDescent="0.3">
      <c r="B19" s="2" t="s">
        <v>16</v>
      </c>
    </row>
    <row r="23" spans="1:12" x14ac:dyDescent="0.3">
      <c r="E23" s="27"/>
    </row>
  </sheetData>
  <autoFilter ref="A7:M13"/>
  <mergeCells count="8">
    <mergeCell ref="A5:L5"/>
    <mergeCell ref="A9:B9"/>
    <mergeCell ref="A11:L11"/>
    <mergeCell ref="A1:L1"/>
    <mergeCell ref="A2:B2"/>
    <mergeCell ref="A3:B3"/>
    <mergeCell ref="C2:L2"/>
    <mergeCell ref="C3:L3"/>
  </mergeCells>
  <pageMargins left="0.70866141732283472" right="0.70866141732283472" top="0.74803149606299213" bottom="0.74803149606299213" header="0.31496062992125984" footer="0.31496062992125984"/>
  <pageSetup paperSize="9" scale="53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НМЦК №1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Владимир Ильин</dc:creator>
  <cp:lastModifiedBy>Майя Сутягина</cp:lastModifiedBy>
  <cp:lastPrinted>2026-03-20T07:06:30Z</cp:lastPrinted>
  <dcterms:created xsi:type="dcterms:W3CDTF">2016-08-16T14:05:04Z</dcterms:created>
  <dcterms:modified xsi:type="dcterms:W3CDTF">2026-03-20T07:07:27Z</dcterms:modified>
</cp:coreProperties>
</file>