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Лист1!$C$1:$C$15</definedName>
    <definedName name="_xlnm.Print_Area" localSheetId="0">Лист1!$A$1:$L$15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I6" i="1" l="1"/>
  <c r="H6" i="1"/>
  <c r="K6" i="1" s="1"/>
  <c r="L6" i="1" s="1"/>
  <c r="L7" i="1" s="1"/>
  <c r="J6" i="1" l="1"/>
</calcChain>
</file>

<file path=xl/sharedStrings.xml><?xml version="1.0" encoding="utf-8"?>
<sst xmlns="http://schemas.openxmlformats.org/spreadsheetml/2006/main" count="28" uniqueCount="28">
  <si>
    <t xml:space="preserve">Обоснование начальной (максимальной) цены контракта 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</si>
  <si>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выбран метод сопоставимых рыночных цен (анализ рынка) в связи с тем, что он является приоритетным по отношению к остальным и закупаемый товар (работа, услуга) в широком ассортименте представлен на функционирующем рынке. Данный метод предусматривает подготовку рыночных предложений на условиях, заявленных Заказчиком.                                        
</t>
  </si>
  <si>
    <t>№ п/п</t>
  </si>
  <si>
    <t>Наименование товара</t>
  </si>
  <si>
    <t>Ед. изм.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</si>
  <si>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</si>
  <si>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</si>
  <si>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</si>
  <si>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</si>
  <si>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Предложение №1 коммерческое предложение </t>
  </si>
  <si>
    <t xml:space="preserve">Предложение №2 коммерческое предложение </t>
  </si>
  <si>
    <t xml:space="preserve">Предложение №3 коммерческое предложение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</si>
  <si>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</si>
  <si>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</si>
  <si>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rgb="FF000000"/>
        <rFont val="Times New Roman"/>
        <family val="1"/>
        <charset val="204"/>
      </rPr>
      <t xml:space="preserve">коэффициент вариации цен V (%) 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</si>
  <si>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Цена за единицу изм. (руб.)</t>
  </si>
  <si>
    <r>
      <rPr>
        <b/>
        <sz val="10"/>
        <color rgb="FF000000"/>
        <rFont val="Times New Roman"/>
        <family val="1"/>
        <charset val="204"/>
      </rPr>
      <t>Расчет Н(М)ЦК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</si>
  <si>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</si>
  <si>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Итого:</t>
  </si>
  <si>
    <t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контракта.
В сумму Контракта включены стоимость расходных материалов, их доставка, другие расходы необходимые для исполнения Контракта, а также расходы на уплату налогов, сборов, пошлин и других обязательных платежей.</t>
  </si>
  <si>
    <t>Расчет НМЦК составил:</t>
  </si>
  <si>
    <t>Начальник отделения ФПС ГПС по АО УМТО Главного управления</t>
  </si>
  <si>
    <t>старший лейтенант внутренней службы</t>
  </si>
  <si>
    <t>А.К. Нигматуллин</t>
  </si>
  <si>
    <t>В результате проведенного расчета  и с учетом доведенного финансирования Н(М)ЦК, ЦКЕП  составила:</t>
  </si>
  <si>
    <t>2950 (Две тысячи девятьсот пятьдесят) рублей 00 копеек</t>
  </si>
  <si>
    <t xml:space="preserve">Камера R-16 (ГАЗ, УАЗ) (НИЖНЕКАМСК) (175-16) </t>
  </si>
  <si>
    <t>Исходя из доведенных объёмов лимитов бюджетных обязательств, Н(М)ЦК устанавливается в размере 2423 (Две тысячи четыреста двадцать три) рубля 80 копеек, соответсвенно стоимость двух камер "Камера R-16 (ГАЗ, УАЗ) (НИЖНЕКАМСК) (175-16)" устанавливается в размере 807 (Восемьсот семь) рублей 93 копейки и стоимость одной камеры "Камера R-16 (ГАЗ, УАЗ) (НИЖНЕКАМСК) (175-16)" устанавливается в размере 807 (Восемьсот семь) рублей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</si>
</sst>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16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3" fillId="0" borderId="0" applyBorder="0" applyProtection="0"/>
    <xf numFmtId="0" fontId="1" fillId="0" borderId="0"/>
    <xf numFmtId="0" fontId="13" fillId="0" borderId="0"/>
  </cellStyleXfs>
  <cellXfs count="57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2" fillId="2" borderId="0" xfId="0" applyFont="1" applyFill="1" applyAlignment="1" applyProtection="1">
      <alignment horizontal="center" vertical="center"/>
    </xf>
    <xf numFmtId="2" fontId="2" fillId="2" borderId="0" xfId="0" applyNumberFormat="1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2" borderId="0" xfId="0" applyFont="1" applyFill="1" applyAlignment="1" applyProtection="1">
      <alignment horizontal="center" vertical="center"/>
    </xf>
    <xf numFmtId="2" fontId="3" fillId="2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2" fontId="3" fillId="0" borderId="0" xfId="0" applyNumberFormat="1" applyFont="1" applyAlignme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center"/>
    </xf>
    <xf numFmtId="2" fontId="9" fillId="2" borderId="1" xfId="1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/>
    </xf>
    <xf numFmtId="0" fontId="11" fillId="0" borderId="0" xfId="2" applyFont="1" applyBorder="1" applyAlignment="1" applyProtection="1">
      <alignment horizontal="right"/>
    </xf>
    <xf numFmtId="0" fontId="11" fillId="0" borderId="0" xfId="2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center" vertical="center" wrapText="1"/>
    </xf>
    <xf numFmtId="4" fontId="5" fillId="0" borderId="0" xfId="2" applyNumberFormat="1" applyFont="1" applyBorder="1" applyAlignment="1" applyProtection="1">
      <alignment horizontal="center"/>
    </xf>
    <xf numFmtId="2" fontId="5" fillId="0" borderId="0" xfId="2" applyNumberFormat="1" applyFont="1" applyBorder="1" applyAlignment="1" applyProtection="1">
      <alignment horizontal="center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/>
    <xf numFmtId="4" fontId="12" fillId="2" borderId="0" xfId="2" applyNumberFormat="1" applyFont="1" applyFill="1" applyBorder="1" applyAlignment="1" applyProtection="1">
      <alignment horizontal="center" vertical="center"/>
    </xf>
    <xf numFmtId="2" fontId="12" fillId="2" borderId="0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ont="1" applyAlignment="1" applyProtection="1"/>
    <xf numFmtId="4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view="pageBreakPreview" zoomScale="85" zoomScaleNormal="70" zoomScaleSheetLayoutView="85" workbookViewId="0">
      <selection activeCell="J8" sqref="J8"/>
    </sheetView>
  </sheetViews>
  <sheetFormatPr defaultColWidth="8.7109375" defaultRowHeight="15" x14ac:dyDescent="0.25"/>
  <cols>
    <col min="1" max="1" width="6.7109375" style="1" customWidth="1"/>
    <col min="2" max="2" width="74.42578125" style="2" customWidth="1"/>
    <col min="3" max="3" width="5.7109375" style="2" customWidth="1"/>
    <col min="4" max="4" width="6.5703125" style="2" customWidth="1"/>
    <col min="5" max="5" width="15.42578125" style="3" customWidth="1"/>
    <col min="6" max="6" width="15.140625" style="3" customWidth="1"/>
    <col min="7" max="7" width="15" style="4" customWidth="1"/>
    <col min="8" max="8" width="13.7109375" style="5" customWidth="1"/>
    <col min="9" max="9" width="14" style="2" customWidth="1"/>
    <col min="10" max="10" width="12.28515625" style="6" customWidth="1"/>
    <col min="11" max="11" width="12.5703125" style="2" customWidth="1"/>
    <col min="12" max="12" width="20.140625" style="2" customWidth="1"/>
    <col min="13" max="14" width="8.7109375" style="2"/>
    <col min="15" max="17" width="11.140625" style="2" customWidth="1"/>
    <col min="18" max="16384" width="8.7109375" style="2"/>
  </cols>
  <sheetData>
    <row r="1" spans="1:30" s="9" customFormat="1" x14ac:dyDescent="0.25">
      <c r="A1" s="7"/>
      <c r="B1" s="8"/>
      <c r="E1" s="10"/>
      <c r="F1" s="11"/>
      <c r="G1" s="11"/>
      <c r="H1" s="12"/>
      <c r="J1" s="13"/>
      <c r="L1" s="14"/>
    </row>
    <row r="2" spans="1:30" s="9" customFormat="1" ht="36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30" s="15" customFormat="1" ht="47.25" customHeigh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30" ht="39.75" customHeight="1" x14ac:dyDescent="0.25">
      <c r="A4" s="50" t="s">
        <v>2</v>
      </c>
      <c r="B4" s="50" t="s">
        <v>3</v>
      </c>
      <c r="C4" s="50" t="s">
        <v>4</v>
      </c>
      <c r="D4" s="50" t="s">
        <v>5</v>
      </c>
      <c r="E4" s="51" t="s">
        <v>6</v>
      </c>
      <c r="F4" s="51"/>
      <c r="G4" s="51"/>
      <c r="H4" s="52" t="s">
        <v>7</v>
      </c>
      <c r="I4" s="52"/>
      <c r="J4" s="52"/>
      <c r="K4" s="53" t="s">
        <v>8</v>
      </c>
      <c r="L4" s="53"/>
    </row>
    <row r="5" spans="1:30" ht="92.25" customHeight="1" x14ac:dyDescent="0.25">
      <c r="A5" s="50"/>
      <c r="B5" s="50"/>
      <c r="C5" s="50"/>
      <c r="D5" s="50"/>
      <c r="E5" s="17" t="s">
        <v>9</v>
      </c>
      <c r="F5" s="19" t="s">
        <v>10</v>
      </c>
      <c r="G5" s="19" t="s">
        <v>11</v>
      </c>
      <c r="H5" s="16" t="s">
        <v>12</v>
      </c>
      <c r="I5" s="18" t="s">
        <v>13</v>
      </c>
      <c r="J5" s="20" t="s">
        <v>14</v>
      </c>
      <c r="K5" s="18" t="s">
        <v>15</v>
      </c>
      <c r="L5" s="21" t="s">
        <v>16</v>
      </c>
    </row>
    <row r="6" spans="1:30" ht="31.5" customHeight="1" x14ac:dyDescent="0.25">
      <c r="A6" s="16">
        <v>1</v>
      </c>
      <c r="B6" s="22" t="s">
        <v>26</v>
      </c>
      <c r="C6" s="16" t="s">
        <v>17</v>
      </c>
      <c r="D6" s="16">
        <v>3</v>
      </c>
      <c r="E6" s="23">
        <v>1000</v>
      </c>
      <c r="F6" s="23">
        <v>966.67</v>
      </c>
      <c r="G6" s="23">
        <v>983.33</v>
      </c>
      <c r="H6" s="23">
        <f>AVERAGE(E6:G6)</f>
        <v>983.33333333333337</v>
      </c>
      <c r="I6" s="23">
        <f>STDEVA(E6:G6)</f>
        <v>16.66500025002502</v>
      </c>
      <c r="J6" s="23">
        <f>I6/H6*100</f>
        <v>1.6947457881381376</v>
      </c>
      <c r="K6" s="24">
        <f>H6</f>
        <v>983.33333333333337</v>
      </c>
      <c r="L6" s="24">
        <f>K6*D6</f>
        <v>2950</v>
      </c>
    </row>
    <row r="7" spans="1:30" ht="15" customHeight="1" x14ac:dyDescent="0.3">
      <c r="B7" s="25" t="s">
        <v>18</v>
      </c>
      <c r="C7" s="26"/>
      <c r="D7" s="27"/>
      <c r="E7" s="23">
        <f>D6*E6</f>
        <v>3000</v>
      </c>
      <c r="F7" s="23">
        <v>2900</v>
      </c>
      <c r="G7" s="23">
        <v>2950</v>
      </c>
      <c r="H7" s="28"/>
      <c r="I7" s="29"/>
      <c r="J7" s="30"/>
      <c r="K7" s="29"/>
      <c r="L7" s="31">
        <f>SUM(L6:L6)</f>
        <v>2950</v>
      </c>
      <c r="N7" s="32"/>
      <c r="O7" s="6"/>
    </row>
    <row r="8" spans="1:30" ht="15" customHeight="1" x14ac:dyDescent="0.25">
      <c r="B8" s="26"/>
      <c r="C8" s="26"/>
      <c r="D8" s="27"/>
      <c r="E8" s="33"/>
      <c r="F8" s="33"/>
      <c r="G8" s="34"/>
      <c r="H8" s="35"/>
      <c r="I8" s="1"/>
      <c r="J8" s="36"/>
      <c r="K8" s="29"/>
      <c r="L8" s="1"/>
    </row>
    <row r="9" spans="1:30" s="38" customFormat="1" ht="24" customHeight="1" x14ac:dyDescent="0.25">
      <c r="A9" s="37" t="s">
        <v>24</v>
      </c>
      <c r="B9" s="37"/>
      <c r="C9" s="37"/>
      <c r="D9" s="55" t="s">
        <v>25</v>
      </c>
      <c r="E9" s="55"/>
      <c r="F9" s="55"/>
      <c r="G9" s="55"/>
      <c r="H9" s="55"/>
      <c r="I9" s="55"/>
      <c r="J9" s="55"/>
      <c r="K9" s="55"/>
      <c r="L9" s="55"/>
    </row>
    <row r="10" spans="1:30" s="38" customFormat="1" ht="43.5" customHeight="1" x14ac:dyDescent="0.25">
      <c r="A10" s="56" t="s">
        <v>27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1:30" s="9" customFormat="1" ht="38.25" customHeight="1" x14ac:dyDescent="0.2">
      <c r="A11" s="7"/>
      <c r="B11" s="46" t="s">
        <v>19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30" ht="15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1:30" s="9" customFormat="1" ht="15" customHeight="1" x14ac:dyDescent="0.2">
      <c r="A13" s="7"/>
      <c r="B13" s="43" t="s">
        <v>20</v>
      </c>
      <c r="C13" s="7"/>
      <c r="D13" s="7"/>
      <c r="E13" s="39"/>
      <c r="F13" s="40"/>
      <c r="G13" s="40"/>
      <c r="H13" s="41"/>
      <c r="I13" s="42"/>
      <c r="J13" s="42"/>
      <c r="K13" s="45"/>
      <c r="L13" s="7"/>
    </row>
    <row r="14" spans="1:30" s="9" customFormat="1" ht="15" customHeight="1" x14ac:dyDescent="0.2">
      <c r="A14" s="7"/>
      <c r="B14" s="43" t="s">
        <v>21</v>
      </c>
      <c r="C14" s="7"/>
      <c r="D14" s="7"/>
      <c r="E14" s="39"/>
      <c r="F14" s="40"/>
      <c r="G14" s="40"/>
      <c r="H14" s="41"/>
      <c r="I14" s="42"/>
      <c r="J14" s="42"/>
      <c r="K14" s="42"/>
      <c r="L14" s="42"/>
    </row>
    <row r="15" spans="1:30" s="9" customFormat="1" ht="15" customHeight="1" x14ac:dyDescent="0.2">
      <c r="A15" s="7"/>
      <c r="B15" s="9" t="s">
        <v>22</v>
      </c>
      <c r="E15" s="10"/>
      <c r="F15" s="10"/>
      <c r="G15" s="11"/>
      <c r="H15" s="12"/>
      <c r="J15" s="13"/>
      <c r="K15" s="47" t="s">
        <v>23</v>
      </c>
      <c r="L15" s="47"/>
    </row>
  </sheetData>
  <autoFilter ref="C1:C15"/>
  <mergeCells count="14">
    <mergeCell ref="B11:L11"/>
    <mergeCell ref="K15:L15"/>
    <mergeCell ref="A2:L2"/>
    <mergeCell ref="A3:L3"/>
    <mergeCell ref="A4:A5"/>
    <mergeCell ref="B4:B5"/>
    <mergeCell ref="C4:C5"/>
    <mergeCell ref="D4:D5"/>
    <mergeCell ref="E4:G4"/>
    <mergeCell ref="H4:J4"/>
    <mergeCell ref="K4:L4"/>
    <mergeCell ref="A12:AD12"/>
    <mergeCell ref="D9:L9"/>
    <mergeCell ref="A10:L10"/>
  </mergeCells>
  <pageMargins left="0.70833333333333304" right="0.70833333333333304" top="0.74791666666666701" bottom="0.74791666666666701" header="0.511811023622047" footer="0.511811023622047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>
      <selection activeCell="D6" sqref="D6"/>
    </sheetView>
  </sheetViews>
  <sheetFormatPr defaultColWidth="9.140625" defaultRowHeight="15" x14ac:dyDescent="0.25"/>
  <cols>
    <col min="1" max="16384" width="9.140625" style="44"/>
  </cols>
  <sheetData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</cp:lastModifiedBy>
  <cp:revision>3</cp:revision>
  <cp:lastPrinted>2026-05-26T09:25:49Z</cp:lastPrinted>
  <dcterms:created xsi:type="dcterms:W3CDTF">2022-03-23T02:44:28Z</dcterms:created>
  <dcterms:modified xsi:type="dcterms:W3CDTF">2026-05-26T10:22:21Z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