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1" l="1"/>
  <c r="N13" i="1" s="1"/>
  <c r="L13" i="1"/>
  <c r="L39" i="1" l="1"/>
  <c r="M39" i="1"/>
  <c r="N39" i="1" s="1"/>
  <c r="M38" i="1"/>
  <c r="N38" i="1" s="1"/>
  <c r="L38" i="1"/>
  <c r="M37" i="1"/>
  <c r="N37" i="1" s="1"/>
  <c r="L37" i="1"/>
  <c r="M36" i="1"/>
  <c r="N36" i="1" s="1"/>
  <c r="L36" i="1"/>
  <c r="M35" i="1"/>
  <c r="N35" i="1" s="1"/>
  <c r="L35" i="1"/>
  <c r="M34" i="1"/>
  <c r="N34" i="1" s="1"/>
  <c r="L34" i="1"/>
  <c r="L33" i="1"/>
  <c r="M33" i="1"/>
  <c r="N33" i="1" s="1"/>
  <c r="L32" i="1"/>
  <c r="M32" i="1"/>
  <c r="N32" i="1" s="1"/>
  <c r="L31" i="1"/>
  <c r="M31" i="1"/>
  <c r="N31" i="1" s="1"/>
  <c r="L30" i="1"/>
  <c r="M30" i="1"/>
  <c r="N30" i="1" s="1"/>
  <c r="L29" i="1"/>
  <c r="M29" i="1"/>
  <c r="N29" i="1" s="1"/>
  <c r="M28" i="1"/>
  <c r="N28" i="1" s="1"/>
  <c r="L28" i="1"/>
  <c r="L27" i="1"/>
  <c r="M27" i="1"/>
  <c r="N27" i="1" s="1"/>
  <c r="M26" i="1"/>
  <c r="N26" i="1" s="1"/>
  <c r="L26" i="1"/>
  <c r="M25" i="1"/>
  <c r="N25" i="1" s="1"/>
  <c r="L25" i="1"/>
  <c r="M24" i="1"/>
  <c r="N24" i="1" s="1"/>
  <c r="L24" i="1"/>
  <c r="M23" i="1"/>
  <c r="N23" i="1" s="1"/>
  <c r="L23" i="1"/>
  <c r="M22" i="1"/>
  <c r="N22" i="1" s="1"/>
  <c r="L22" i="1"/>
  <c r="M21" i="1"/>
  <c r="N21" i="1" s="1"/>
  <c r="L21" i="1"/>
  <c r="M20" i="1"/>
  <c r="N20" i="1" s="1"/>
  <c r="L20" i="1"/>
  <c r="M19" i="1"/>
  <c r="N19" i="1" s="1"/>
  <c r="L19" i="1"/>
  <c r="M18" i="1"/>
  <c r="N18" i="1" s="1"/>
  <c r="L18" i="1"/>
  <c r="M17" i="1"/>
  <c r="N17" i="1" s="1"/>
  <c r="L17" i="1"/>
  <c r="M16" i="1"/>
  <c r="N16" i="1" s="1"/>
  <c r="L16" i="1"/>
  <c r="M12" i="1"/>
  <c r="N12" i="1" s="1"/>
  <c r="L12" i="1"/>
  <c r="M14" i="1" l="1"/>
  <c r="N14" i="1" s="1"/>
  <c r="L14" i="1"/>
  <c r="L15" i="1"/>
  <c r="M15" i="1"/>
  <c r="N15" i="1" l="1"/>
  <c r="M10" i="1"/>
  <c r="M11" i="1" l="1"/>
  <c r="N11" i="1" s="1"/>
  <c r="N10" i="1"/>
  <c r="L11" i="1"/>
  <c r="L10" i="1"/>
  <c r="N42" i="1" l="1"/>
</calcChain>
</file>

<file path=xl/sharedStrings.xml><?xml version="1.0" encoding="utf-8"?>
<sst xmlns="http://schemas.openxmlformats.org/spreadsheetml/2006/main" count="120" uniqueCount="92">
  <si>
    <t>ОБОСНОВАНИЕ НАЧАЛЬНОЙ (МАКСИМАЛЬНОЙ) ЦЕНЫ  КОНТРАКТА</t>
  </si>
  <si>
    <t>Используемый метод определения начальной (максимальной) цены контракта: метод сопоставления рыночных цен</t>
  </si>
  <si>
    <t>Обоснование выбранного метода обоснования начальной (максимальной) цены контракта: метод сопоставимых рыночных цен (анализа рынка) является приоритетным для определения  и обоснования начальной (максимальной) цены контракта</t>
  </si>
  <si>
    <t>№ п/п</t>
  </si>
  <si>
    <t>Объект закупки</t>
  </si>
  <si>
    <t>Ед. изм.</t>
  </si>
  <si>
    <t>Количество</t>
  </si>
  <si>
    <t>Основные характеристики объекта закупки</t>
  </si>
  <si>
    <t>Количество источников ценовой информации</t>
  </si>
  <si>
    <t>Цены поставщиков (исполнителей, подрядчиков), рублей</t>
  </si>
  <si>
    <t>Коэффициент вариации</t>
  </si>
  <si>
    <t>Средняя цена за усл.ед., руб.</t>
  </si>
  <si>
    <t>Расчет начальной (максимальной) цены по позиции*</t>
  </si>
  <si>
    <t>шт</t>
  </si>
  <si>
    <t>Начальная (максимальная) цена контракта, руб./кв.м.</t>
  </si>
  <si>
    <t>Максимальная цена контракта, руб.</t>
  </si>
  <si>
    <t>* Расчет начальной (максимальной) цены по позиции производится по формуле:</t>
  </si>
  <si>
    <t>где:
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 - цена единицы товара, работ и услуг</t>
  </si>
  <si>
    <t>В качестве начальной цены может быть использована средняя цена, либо ниже средней.</t>
  </si>
  <si>
    <t>Исполнитель</t>
  </si>
  <si>
    <t>Вед.товаровед ОЗ</t>
  </si>
  <si>
    <t>___________________Т.Г.Миронова</t>
  </si>
  <si>
    <t>Прайс-лист  № 4               (от 19.09.2025 )</t>
  </si>
  <si>
    <t>Прайс-лист  № 5                     (от 19.09.2025 )</t>
  </si>
  <si>
    <t>шт.</t>
  </si>
  <si>
    <t xml:space="preserve">      Для определения цены контракта использовалась общедоступная информация о рыночных ценах на поставку канцелярских товаров, </t>
  </si>
  <si>
    <t xml:space="preserve"> содержащуюся  в рекламе, прайс-листах (ч.18 ст.22 44-ФЗ).  </t>
  </si>
  <si>
    <t>Канцелярские товары</t>
  </si>
  <si>
    <t>Прайс-лист  № 1         (от 23.06.2026 )</t>
  </si>
  <si>
    <t>Дата подготовки обоснования начальной (максимальной) цены контракта:   20.07.2026 г.</t>
  </si>
  <si>
    <r>
      <rPr>
        <sz val="10"/>
        <rFont val="Times New Roman"/>
        <family val="1"/>
        <charset val="204"/>
      </rPr>
      <t xml:space="preserve">Грифель для карандаша
0,5мм.
</t>
    </r>
    <r>
      <rPr>
        <b/>
        <i/>
        <sz val="10"/>
        <rFont val="Times New Roman"/>
        <family val="1"/>
        <charset val="204"/>
      </rPr>
      <t xml:space="preserve">
</t>
    </r>
    <r>
      <rPr>
        <i/>
        <sz val="10"/>
        <rFont val="Times New Roman"/>
        <family val="1"/>
        <charset val="204"/>
      </rPr>
      <t xml:space="preserve">
</t>
    </r>
  </si>
  <si>
    <t>Карандаш простой (ч/г)</t>
  </si>
  <si>
    <t xml:space="preserve">Цвет чернил - чёрный
Форма наконечника - круглая
Минимальная толщина линии - 1.5мм 
Максимальная толщина линии – 3 мм 
Водостойкие чернила - да
Форма корпуса - круглая
Материал корпуса - пластик
</t>
  </si>
  <si>
    <t xml:space="preserve">Цвет чернил - синий
Форма наконечника - круглая
Минимальная толщина линии - 1.5мм 
Максимальная толщина линии – 3 мм 
Водостойкие чернила - да
Форма корпуса - круглая
Материал корпуса - пластик
</t>
  </si>
  <si>
    <t xml:space="preserve">Маркер для CD </t>
  </si>
  <si>
    <t xml:space="preserve">Маркеры для белой доски
(набор)
</t>
  </si>
  <si>
    <t xml:space="preserve">Набор – 4 цвета 
Цвет чернил - 4 цвета
Форма наконечника - 
круглая
Минимальная толщина линии - 1.5мм 
Максимальная толщина линии - 3мм 
Форма корпуса круглая
Материал корпуса пластик
</t>
  </si>
  <si>
    <t xml:space="preserve">Ручка шариковая 
(цв. чернил синий)
</t>
  </si>
  <si>
    <t xml:space="preserve">Ручка шариковая автоматическая
(цв. чернил синий)
</t>
  </si>
  <si>
    <t xml:space="preserve">Ручка шариковая автоматическая
Цвет чернил - синий
Толщина линии письма - 0.3 мм 
Масляная-Да
Возможность смены стержня -да
Форма наконечника - 
игольчатая
</t>
  </si>
  <si>
    <t>Ручка гелевая</t>
  </si>
  <si>
    <t xml:space="preserve">Текстовыделитель 
</t>
  </si>
  <si>
    <t xml:space="preserve">Текстовыделитель (набор)
</t>
  </si>
  <si>
    <t xml:space="preserve">Штрих
</t>
  </si>
  <si>
    <t xml:space="preserve">Состав корректирующих средств (основа) - водный
Объём/вес - 20 мл
Вид аппликатора - кисточка
Морозостойкость - да
</t>
  </si>
  <si>
    <t xml:space="preserve">Штемпельная краска
(для печатей и штампов)
</t>
  </si>
  <si>
    <t xml:space="preserve">Скрепки 28 мм
</t>
  </si>
  <si>
    <t xml:space="preserve">Скобы для степлера 
№ 24/6
</t>
  </si>
  <si>
    <t xml:space="preserve">Размер скоб для степлера - 24/6
Количество штук в упаковке -1000
Материал скоб -металл
Цвет - серебристый
</t>
  </si>
  <si>
    <t xml:space="preserve">Скобы для степлера № 10
</t>
  </si>
  <si>
    <t xml:space="preserve">Скотч широкий 
</t>
  </si>
  <si>
    <t xml:space="preserve">Цвет -прозрачный
Ширина - 50мм 
Длина – 45-50 м 
Толщина -40 мкм 
</t>
  </si>
  <si>
    <t xml:space="preserve">Скотч 2-х сторонний 
</t>
  </si>
  <si>
    <t xml:space="preserve">Точилка
</t>
  </si>
  <si>
    <t xml:space="preserve">Количество отверстий -1
Контейнер для стружки - да
Материал корпуса -пластик
Металлический сердечник -
да
Размер -40х30х20 мм 
</t>
  </si>
  <si>
    <t xml:space="preserve">Зажим для бумаги 
</t>
  </si>
  <si>
    <t xml:space="preserve">Ширина зажима -25мм 
Цвет -в ассортименте
Материал корпуса -металл
Тип зажима -классический
</t>
  </si>
  <si>
    <t xml:space="preserve">Клей-карандаш
</t>
  </si>
  <si>
    <t xml:space="preserve">Вид клея -карандаш
Назначение -для бумаги
Объём/вес -21 г
Прозрачный -да
</t>
  </si>
  <si>
    <t xml:space="preserve">Клей ПВА 
(Луч)
</t>
  </si>
  <si>
    <t xml:space="preserve">Корректирующая лента 
</t>
  </si>
  <si>
    <t xml:space="preserve">Ширина ленты -5  мм
Длина -8 м
Одноразовая -да
Морозостойкость -да
</t>
  </si>
  <si>
    <t>Клей «момент»</t>
  </si>
  <si>
    <t xml:space="preserve">Тип –клей «Момент»
Назначение -универсальное
Вес -30 г 
Время полного высыхания -24 ч 
Время схватывания -20 мин 
Особенности водостойкость, морозостойкость.
</t>
  </si>
  <si>
    <t xml:space="preserve">Калькулятор настольный </t>
  </si>
  <si>
    <t xml:space="preserve">Разрядность дисплея -12 
Тип размера -полноразмерный
Размер -180х145х58 мм 
</t>
  </si>
  <si>
    <t xml:space="preserve"> Ластик </t>
  </si>
  <si>
    <t xml:space="preserve">Тип ластик
Материал - натуральный каучук
Форма -треугольная
Размер -39х34х9 мм 
</t>
  </si>
  <si>
    <t xml:space="preserve">Нож канцелярский 
с фиксатором
</t>
  </si>
  <si>
    <t xml:space="preserve">Тип-нож канцелярский
Длина лезвия -109 мм 
Ширина лезвия -18 мм 
Конструкция -выдвижная
Материал лезвия -сталь
</t>
  </si>
  <si>
    <t>Маркер перманентный - черный</t>
  </si>
  <si>
    <t xml:space="preserve">Маркер перманентный -синий 
</t>
  </si>
  <si>
    <t xml:space="preserve">Длина - 28 мм 
Цвет -серебристый
Форма скрепки - овальная
Гофрированные - нет
Наличие отгиба -нет
Кол-во штук в  -100 (в упаковке)
</t>
  </si>
  <si>
    <t>Исходящийт  № 2                  (от 20.07.2026 )</t>
  </si>
  <si>
    <t>Исходящийт  № 3                  (от 20.07.2026 )</t>
  </si>
  <si>
    <t xml:space="preserve">Маркер несмываемый
лаковый, черный
</t>
  </si>
  <si>
    <t>Маркер несмываемый
лаковый, белый</t>
  </si>
  <si>
    <t xml:space="preserve">Твердость грифеля B
Диаметр грифеля, 0.5 мм 
Тип микрографический
</t>
  </si>
  <si>
    <t xml:space="preserve">Тип - маркер
Цвет чернил - чёрный
Тип маркера - лаковый
Стираемый - Нет
Поверхность применения 
дерево, бетон, бумага, кожа (материал), металл ржавый, металл, пластик, резина, стекло, текстиль, камень, 
кирпич, картон
</t>
  </si>
  <si>
    <t xml:space="preserve">Тип - маркер
Цвет чернил - белый
Тип маркера - лаковый
Стираемый - Нет
Поверхность применения 
дерево, бетон, бумага, кожа (материал), металл ржавый, металл, пластик, резина, стекло, текстиль, камень, 
кирпич, картон
</t>
  </si>
  <si>
    <t xml:space="preserve">Цвет чернил -чёрный
Форма наконечника - 
игольчатая
Толщина линии - 0.5мм 
</t>
  </si>
  <si>
    <t xml:space="preserve">Ручка шариковая неавтоматическая
Цвет чернил - синий
Толщина линии письма - 
0,5-0,7 мм 
Масляная - да
Возможность смены стержня - да
Наличие резиновой манжетки- да
</t>
  </si>
  <si>
    <t xml:space="preserve">Цвет чернил - синий
Толщина линии письма - 0.35мм 
Возможность смены стержня - да
Материал корпуса пластик
Форма наконечника - 
игольчатая
Наличие резиновой манжетки - да
</t>
  </si>
  <si>
    <t xml:space="preserve">Цвет чернил - черный
Толщина линии письма -0.35мм 
Возможность смены стержня - да
Материал корпуса пластик
Материал наконечника 
металл
Наличие резиновой манжетки - да
</t>
  </si>
  <si>
    <t xml:space="preserve">Цвет - желтый
Основа чернил - водная
Форма наконечника - скошенная
Толщина линии 1-5 мм 
</t>
  </si>
  <si>
    <t xml:space="preserve">Количество штук в наборе – 4
 Цвет - 4 цвета
Основа чернил - водная
Форма наконечника - 
скошенная
Толщина линии - 1-5 мм 
</t>
  </si>
  <si>
    <t xml:space="preserve">Цвет -синий                    Основа чернил - водная
Объём/вес -45 г
Наличие дозатора -да
</t>
  </si>
  <si>
    <t xml:space="preserve">Размер скоб для степлера - 10
Количество штук в упаковке -1000
Материал скоб -металл
Цвет -серебристый
</t>
  </si>
  <si>
    <t xml:space="preserve">Тип клейкой ленты 
двусторонняя 
Ширина - 15-19мм 
Длина - 5 -8 м 
Наличие диспенсера -нет
Толщина - 40мкм 
Цвет -прозрачный
</t>
  </si>
  <si>
    <r>
      <t xml:space="preserve">Торговая марка - </t>
    </r>
    <r>
      <rPr>
        <b/>
        <sz val="10"/>
        <rFont val="Times New Roman"/>
        <family val="1"/>
        <charset val="204"/>
      </rPr>
      <t>Луч</t>
    </r>
    <r>
      <rPr>
        <sz val="10"/>
        <rFont val="Times New Roman"/>
        <family val="1"/>
        <charset val="204"/>
      </rPr>
      <t xml:space="preserve">
Вид клея -ПВА
Назначение для кожи, для картона, для бумаги, для ткани
Объём/вес -125г. 
Вид аппликатора -дозатор
</t>
    </r>
  </si>
  <si>
    <t>упак.</t>
  </si>
  <si>
    <t xml:space="preserve">Карандаш ч/г                              Твердость грифеля - B
Наличие ластика 
Заточенный - да
Материал корпуса - дерево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</si>
</sst>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2" fillId="0" borderId="0" xfId="0" applyFont="1"/>
    <xf numFmtId="0" fontId="0" fillId="0" borderId="0" xfId="0" applyFill="1"/>
    <xf numFmtId="0" fontId="2" fillId="0" borderId="0" xfId="0" applyNumberFormat="1" applyFont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10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NumberFormat="1" applyFont="1" applyAlignment="1">
      <alignment horizontal="left" vertical="top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44</xdr:row>
      <xdr:rowOff>57150</xdr:rowOff>
    </xdr:from>
    <xdr:to>
      <xdr:col>3</xdr:col>
      <xdr:colOff>590550</xdr:colOff>
      <xdr:row>46</xdr:row>
      <xdr:rowOff>133350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4905375"/>
          <a:ext cx="14954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tabSelected="1" workbookViewId="0">
      <selection activeCell="F11" sqref="F11"/>
    </sheetView>
  </sheetViews>
  <sheetFormatPr defaultRowHeight="15" x14ac:dyDescent="0.25"/>
  <cols>
    <col min="1" max="1" width="5.42578125" customWidth="1"/>
    <col min="2" max="2" width="17.7109375" customWidth="1"/>
    <col min="3" max="3" width="5.5703125" customWidth="1"/>
    <col min="4" max="4" width="5.140625" customWidth="1"/>
    <col min="5" max="5" width="23.7109375" customWidth="1"/>
    <col min="6" max="6" width="7.140625" customWidth="1"/>
    <col min="7" max="7" width="8.28515625" customWidth="1"/>
    <col min="8" max="8" width="8.5703125" customWidth="1"/>
    <col min="9" max="10" width="7.85546875" customWidth="1"/>
    <col min="11" max="11" width="8" customWidth="1"/>
    <col min="12" max="12" width="8.5703125" customWidth="1"/>
    <col min="14" max="14" width="10.140625" bestFit="1" customWidth="1"/>
  </cols>
  <sheetData>
    <row r="1" spans="1:14" ht="15.75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 ht="15.75" x14ac:dyDescent="0.25">
      <c r="A2" s="57" t="s">
        <v>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4" ht="15.75" x14ac:dyDescent="0.25">
      <c r="A3" s="1"/>
      <c r="B3" s="1"/>
      <c r="C3" s="1"/>
      <c r="D3" s="1"/>
      <c r="E3" s="1"/>
      <c r="F3" s="1"/>
      <c r="G3" s="2"/>
      <c r="H3" s="2"/>
      <c r="I3" s="2"/>
      <c r="J3" s="2"/>
      <c r="K3" s="1"/>
      <c r="L3" s="1"/>
      <c r="M3" s="1"/>
      <c r="N3" s="1"/>
    </row>
    <row r="4" spans="1:14" ht="15.75" x14ac:dyDescent="0.25">
      <c r="A4" s="58" t="s">
        <v>29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14" ht="15.75" x14ac:dyDescent="0.25">
      <c r="A5" s="53" t="s">
        <v>1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</row>
    <row r="6" spans="1:14" ht="43.5" customHeight="1" x14ac:dyDescent="0.25">
      <c r="A6" s="53" t="s">
        <v>2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</row>
    <row r="7" spans="1:14" ht="30" customHeight="1" x14ac:dyDescent="0.25">
      <c r="A7" s="59" t="s">
        <v>3</v>
      </c>
      <c r="B7" s="59" t="s">
        <v>4</v>
      </c>
      <c r="C7" s="60" t="s">
        <v>5</v>
      </c>
      <c r="D7" s="62" t="s">
        <v>6</v>
      </c>
      <c r="E7" s="59" t="s">
        <v>7</v>
      </c>
      <c r="F7" s="62" t="s">
        <v>8</v>
      </c>
      <c r="G7" s="64" t="s">
        <v>9</v>
      </c>
      <c r="H7" s="65"/>
      <c r="I7" s="65"/>
      <c r="J7" s="65"/>
      <c r="K7" s="66"/>
      <c r="L7" s="62" t="s">
        <v>10</v>
      </c>
      <c r="M7" s="62" t="s">
        <v>11</v>
      </c>
      <c r="N7" s="62" t="s">
        <v>12</v>
      </c>
    </row>
    <row r="8" spans="1:14" ht="101.25" customHeight="1" x14ac:dyDescent="0.25">
      <c r="A8" s="59"/>
      <c r="B8" s="59"/>
      <c r="C8" s="61"/>
      <c r="D8" s="63"/>
      <c r="E8" s="59"/>
      <c r="F8" s="63"/>
      <c r="G8" s="3" t="s">
        <v>28</v>
      </c>
      <c r="H8" s="3" t="s">
        <v>73</v>
      </c>
      <c r="I8" s="3" t="s">
        <v>74</v>
      </c>
      <c r="J8" s="3" t="s">
        <v>22</v>
      </c>
      <c r="K8" s="3" t="s">
        <v>23</v>
      </c>
      <c r="L8" s="63"/>
      <c r="M8" s="63"/>
      <c r="N8" s="63"/>
    </row>
    <row r="9" spans="1:14" ht="15.75" x14ac:dyDescent="0.25">
      <c r="A9" s="4">
        <v>1</v>
      </c>
      <c r="B9" s="5">
        <v>2</v>
      </c>
      <c r="C9" s="4">
        <v>3</v>
      </c>
      <c r="D9" s="5">
        <v>4</v>
      </c>
      <c r="E9" s="4">
        <v>5</v>
      </c>
      <c r="F9" s="5">
        <v>6</v>
      </c>
      <c r="G9" s="6">
        <v>7</v>
      </c>
      <c r="H9" s="7">
        <v>8</v>
      </c>
      <c r="I9" s="7">
        <v>9</v>
      </c>
      <c r="J9" s="7">
        <v>10</v>
      </c>
      <c r="K9" s="4">
        <v>11</v>
      </c>
      <c r="L9" s="5">
        <v>12</v>
      </c>
      <c r="M9" s="5">
        <v>13</v>
      </c>
      <c r="N9" s="4">
        <v>14</v>
      </c>
    </row>
    <row r="10" spans="1:14" ht="43.5" customHeight="1" x14ac:dyDescent="0.25">
      <c r="A10" s="42">
        <v>1</v>
      </c>
      <c r="B10" s="37" t="s">
        <v>30</v>
      </c>
      <c r="C10" s="9" t="s">
        <v>90</v>
      </c>
      <c r="D10" s="10">
        <v>14</v>
      </c>
      <c r="E10" s="38" t="s">
        <v>77</v>
      </c>
      <c r="F10" s="9">
        <v>3</v>
      </c>
      <c r="G10" s="22">
        <v>75</v>
      </c>
      <c r="H10" s="20">
        <v>67.180000000000007</v>
      </c>
      <c r="I10" s="22">
        <v>68.760000000000005</v>
      </c>
      <c r="K10" s="20"/>
      <c r="L10" s="19">
        <f t="shared" ref="L10:L39" si="0">STDEVA(G10:K10)/(SUM(G10:K10)/COUNTIF(G10:K10,"&gt;0"))</f>
        <v>5.8807346369659549E-2</v>
      </c>
      <c r="M10" s="20">
        <f t="shared" ref="M10:M39" si="1">ROUND((G10+H10+I10+J10+K10)/F10,2)</f>
        <v>70.31</v>
      </c>
      <c r="N10" s="21">
        <f t="shared" ref="N10:N39" si="2">D10*M10</f>
        <v>984.34</v>
      </c>
    </row>
    <row r="11" spans="1:14" ht="69" customHeight="1" x14ac:dyDescent="0.25">
      <c r="A11" s="42">
        <v>2</v>
      </c>
      <c r="B11" s="39" t="s">
        <v>31</v>
      </c>
      <c r="C11" s="9" t="s">
        <v>24</v>
      </c>
      <c r="D11" s="10">
        <v>20</v>
      </c>
      <c r="E11" s="18" t="s">
        <v>91</v>
      </c>
      <c r="F11" s="9">
        <v>3</v>
      </c>
      <c r="G11" s="22">
        <v>16.3</v>
      </c>
      <c r="H11" s="22">
        <v>19.45</v>
      </c>
      <c r="I11" s="20">
        <v>21.38</v>
      </c>
      <c r="J11" s="20"/>
      <c r="K11" s="20"/>
      <c r="L11" s="19">
        <f t="shared" si="0"/>
        <v>0.13465603576758547</v>
      </c>
      <c r="M11" s="20">
        <f t="shared" si="1"/>
        <v>19.04</v>
      </c>
      <c r="N11" s="21">
        <f t="shared" si="2"/>
        <v>380.79999999999995</v>
      </c>
    </row>
    <row r="12" spans="1:14" ht="132" customHeight="1" x14ac:dyDescent="0.25">
      <c r="A12" s="42">
        <v>3</v>
      </c>
      <c r="B12" s="18" t="s">
        <v>75</v>
      </c>
      <c r="C12" s="9" t="s">
        <v>24</v>
      </c>
      <c r="D12" s="10">
        <v>5</v>
      </c>
      <c r="E12" s="18" t="s">
        <v>78</v>
      </c>
      <c r="F12" s="9">
        <v>3</v>
      </c>
      <c r="G12" s="22">
        <v>67</v>
      </c>
      <c r="H12" s="22">
        <v>42.32</v>
      </c>
      <c r="I12" s="20">
        <v>46.51</v>
      </c>
      <c r="J12" s="20"/>
      <c r="K12" s="20"/>
      <c r="L12" s="19">
        <f t="shared" si="0"/>
        <v>0.25425171128529034</v>
      </c>
      <c r="M12" s="20">
        <f t="shared" si="1"/>
        <v>51.94</v>
      </c>
      <c r="N12" s="21">
        <f t="shared" si="2"/>
        <v>259.7</v>
      </c>
    </row>
    <row r="13" spans="1:14" ht="133.5" customHeight="1" x14ac:dyDescent="0.25">
      <c r="A13" s="42">
        <v>4</v>
      </c>
      <c r="B13" s="18" t="s">
        <v>76</v>
      </c>
      <c r="C13" s="9" t="s">
        <v>24</v>
      </c>
      <c r="D13" s="10">
        <v>3</v>
      </c>
      <c r="E13" s="18" t="s">
        <v>79</v>
      </c>
      <c r="F13" s="9">
        <v>3</v>
      </c>
      <c r="G13" s="22">
        <v>69</v>
      </c>
      <c r="H13" s="22">
        <v>42.32</v>
      </c>
      <c r="I13" s="20">
        <v>46.51</v>
      </c>
      <c r="J13" s="20"/>
      <c r="K13" s="20"/>
      <c r="L13" s="19">
        <f t="shared" si="0"/>
        <v>0.27272248934257592</v>
      </c>
      <c r="M13" s="20">
        <f t="shared" si="1"/>
        <v>52.61</v>
      </c>
      <c r="N13" s="21">
        <f t="shared" si="2"/>
        <v>157.82999999999998</v>
      </c>
    </row>
    <row r="14" spans="1:14" ht="134.25" customHeight="1" x14ac:dyDescent="0.25">
      <c r="A14" s="43">
        <v>5</v>
      </c>
      <c r="B14" s="40" t="s">
        <v>70</v>
      </c>
      <c r="C14" s="24" t="s">
        <v>24</v>
      </c>
      <c r="D14" s="25">
        <v>6</v>
      </c>
      <c r="E14" s="26" t="s">
        <v>32</v>
      </c>
      <c r="F14" s="24">
        <v>3</v>
      </c>
      <c r="G14" s="27">
        <v>77</v>
      </c>
      <c r="H14" s="27">
        <v>53.24</v>
      </c>
      <c r="I14" s="28">
        <v>56.76</v>
      </c>
      <c r="J14" s="28"/>
      <c r="K14" s="28"/>
      <c r="L14" s="29">
        <f t="shared" si="0"/>
        <v>0.2057175811237118</v>
      </c>
      <c r="M14" s="28">
        <f t="shared" si="1"/>
        <v>62.33</v>
      </c>
      <c r="N14" s="30">
        <f t="shared" si="2"/>
        <v>373.98</v>
      </c>
    </row>
    <row r="15" spans="1:14" ht="134.25" customHeight="1" x14ac:dyDescent="0.25">
      <c r="A15" s="43">
        <v>6</v>
      </c>
      <c r="B15" s="26" t="s">
        <v>71</v>
      </c>
      <c r="C15" s="24" t="s">
        <v>13</v>
      </c>
      <c r="D15" s="25">
        <v>2</v>
      </c>
      <c r="E15" s="26" t="s">
        <v>33</v>
      </c>
      <c r="F15" s="24">
        <v>3</v>
      </c>
      <c r="G15" s="27">
        <v>76</v>
      </c>
      <c r="H15" s="27">
        <v>53.24</v>
      </c>
      <c r="I15" s="28">
        <v>56.77</v>
      </c>
      <c r="J15" s="28"/>
      <c r="K15" s="28"/>
      <c r="L15" s="29">
        <f t="shared" si="0"/>
        <v>0.19755865627365726</v>
      </c>
      <c r="M15" s="28">
        <f t="shared" si="1"/>
        <v>62</v>
      </c>
      <c r="N15" s="30">
        <f t="shared" si="2"/>
        <v>124</v>
      </c>
    </row>
    <row r="16" spans="1:14" ht="54" customHeight="1" x14ac:dyDescent="0.25">
      <c r="A16" s="43">
        <v>7</v>
      </c>
      <c r="B16" s="41" t="s">
        <v>34</v>
      </c>
      <c r="C16" s="24" t="s">
        <v>24</v>
      </c>
      <c r="D16" s="25">
        <v>4</v>
      </c>
      <c r="E16" s="26" t="s">
        <v>80</v>
      </c>
      <c r="F16" s="24">
        <v>3</v>
      </c>
      <c r="G16" s="27">
        <v>77</v>
      </c>
      <c r="H16" s="27">
        <v>63.84</v>
      </c>
      <c r="I16" s="28">
        <v>70.16</v>
      </c>
      <c r="J16" s="28"/>
      <c r="K16" s="28"/>
      <c r="L16" s="29">
        <f t="shared" si="0"/>
        <v>9.357884412293159E-2</v>
      </c>
      <c r="M16" s="28">
        <f t="shared" si="1"/>
        <v>70.33</v>
      </c>
      <c r="N16" s="30">
        <f t="shared" si="2"/>
        <v>281.32</v>
      </c>
    </row>
    <row r="17" spans="1:14" ht="134.25" customHeight="1" x14ac:dyDescent="0.25">
      <c r="A17" s="44">
        <v>8</v>
      </c>
      <c r="B17" s="18" t="s">
        <v>35</v>
      </c>
      <c r="C17" s="31" t="s">
        <v>24</v>
      </c>
      <c r="D17" s="32">
        <v>3</v>
      </c>
      <c r="E17" s="18" t="s">
        <v>36</v>
      </c>
      <c r="F17" s="31">
        <v>3</v>
      </c>
      <c r="G17" s="22">
        <v>229</v>
      </c>
      <c r="H17" s="22">
        <v>219.38</v>
      </c>
      <c r="I17" s="33">
        <v>241.12</v>
      </c>
      <c r="J17" s="33"/>
      <c r="K17" s="33"/>
      <c r="L17" s="34">
        <f t="shared" si="0"/>
        <v>4.73992648244565E-2</v>
      </c>
      <c r="M17" s="33">
        <f t="shared" si="1"/>
        <v>229.83</v>
      </c>
      <c r="N17" s="35">
        <f t="shared" si="2"/>
        <v>689.49</v>
      </c>
    </row>
    <row r="18" spans="1:14" ht="130.5" customHeight="1" x14ac:dyDescent="0.25">
      <c r="A18" s="42">
        <v>9</v>
      </c>
      <c r="B18" s="18" t="s">
        <v>37</v>
      </c>
      <c r="C18" s="9" t="s">
        <v>24</v>
      </c>
      <c r="D18" s="10">
        <v>75</v>
      </c>
      <c r="E18" s="18" t="s">
        <v>81</v>
      </c>
      <c r="F18" s="9">
        <v>3</v>
      </c>
      <c r="G18" s="22">
        <v>24.3</v>
      </c>
      <c r="H18" s="22">
        <v>20.93</v>
      </c>
      <c r="I18" s="20">
        <v>23</v>
      </c>
      <c r="J18" s="20"/>
      <c r="K18" s="20"/>
      <c r="L18" s="19">
        <f t="shared" si="0"/>
        <v>7.4729502785422758E-2</v>
      </c>
      <c r="M18" s="20">
        <f t="shared" si="1"/>
        <v>22.74</v>
      </c>
      <c r="N18" s="21">
        <f t="shared" si="2"/>
        <v>1705.4999999999998</v>
      </c>
    </row>
    <row r="19" spans="1:14" ht="130.5" customHeight="1" x14ac:dyDescent="0.25">
      <c r="A19" s="42">
        <v>10</v>
      </c>
      <c r="B19" s="18" t="s">
        <v>38</v>
      </c>
      <c r="C19" s="9" t="s">
        <v>24</v>
      </c>
      <c r="D19" s="10">
        <v>30</v>
      </c>
      <c r="E19" s="18" t="s">
        <v>39</v>
      </c>
      <c r="F19" s="9">
        <v>3</v>
      </c>
      <c r="G19" s="22">
        <v>39.08</v>
      </c>
      <c r="H19" s="22">
        <v>43.3</v>
      </c>
      <c r="I19" s="20">
        <v>47.59</v>
      </c>
      <c r="J19" s="20"/>
      <c r="K19" s="20"/>
      <c r="L19" s="19">
        <f t="shared" si="0"/>
        <v>9.8216080229933861E-2</v>
      </c>
      <c r="M19" s="20">
        <f t="shared" si="1"/>
        <v>43.32</v>
      </c>
      <c r="N19" s="21">
        <f t="shared" si="2"/>
        <v>1299.5999999999999</v>
      </c>
    </row>
    <row r="20" spans="1:14" ht="139.5" customHeight="1" x14ac:dyDescent="0.25">
      <c r="A20" s="42">
        <v>11</v>
      </c>
      <c r="B20" s="18" t="s">
        <v>40</v>
      </c>
      <c r="C20" s="9" t="s">
        <v>13</v>
      </c>
      <c r="D20" s="10">
        <v>3</v>
      </c>
      <c r="E20" s="8" t="s">
        <v>82</v>
      </c>
      <c r="F20" s="9">
        <v>3</v>
      </c>
      <c r="G20" s="22">
        <v>77</v>
      </c>
      <c r="H20" s="22">
        <v>67.27</v>
      </c>
      <c r="I20" s="20">
        <v>73.930000000000007</v>
      </c>
      <c r="J20" s="20"/>
      <c r="K20" s="20"/>
      <c r="L20" s="19">
        <f t="shared" si="0"/>
        <v>6.8388953413147616E-2</v>
      </c>
      <c r="M20" s="20">
        <f t="shared" si="1"/>
        <v>72.73</v>
      </c>
      <c r="N20" s="21">
        <f t="shared" si="2"/>
        <v>218.19</v>
      </c>
    </row>
    <row r="21" spans="1:14" ht="145.5" customHeight="1" x14ac:dyDescent="0.25">
      <c r="A21" s="45">
        <v>12</v>
      </c>
      <c r="B21" s="18" t="s">
        <v>40</v>
      </c>
      <c r="C21" s="9" t="s">
        <v>24</v>
      </c>
      <c r="D21" s="10">
        <v>3</v>
      </c>
      <c r="E21" s="18" t="s">
        <v>83</v>
      </c>
      <c r="F21" s="9">
        <v>3</v>
      </c>
      <c r="G21" s="22">
        <v>88</v>
      </c>
      <c r="H21" s="22">
        <v>67.27</v>
      </c>
      <c r="I21" s="20">
        <v>73.930000000000007</v>
      </c>
      <c r="J21" s="20"/>
      <c r="K21" s="20"/>
      <c r="L21" s="19">
        <f t="shared" si="0"/>
        <v>0.13852651467776908</v>
      </c>
      <c r="M21" s="20">
        <f t="shared" si="1"/>
        <v>76.400000000000006</v>
      </c>
      <c r="N21" s="21">
        <f t="shared" si="2"/>
        <v>229.20000000000002</v>
      </c>
    </row>
    <row r="22" spans="1:14" ht="72" customHeight="1" x14ac:dyDescent="0.25">
      <c r="A22" s="46">
        <v>13</v>
      </c>
      <c r="B22" s="26" t="s">
        <v>41</v>
      </c>
      <c r="C22" s="24" t="s">
        <v>13</v>
      </c>
      <c r="D22" s="25">
        <v>7</v>
      </c>
      <c r="E22" s="26" t="s">
        <v>84</v>
      </c>
      <c r="F22" s="24">
        <v>4</v>
      </c>
      <c r="G22" s="27">
        <v>23.25</v>
      </c>
      <c r="H22" s="27">
        <v>26.15</v>
      </c>
      <c r="I22" s="28">
        <v>27.84</v>
      </c>
      <c r="J22" s="28"/>
      <c r="K22" s="28"/>
      <c r="L22" s="29">
        <f t="shared" si="0"/>
        <v>9.0164260390047254E-2</v>
      </c>
      <c r="M22" s="28">
        <f t="shared" si="1"/>
        <v>19.309999999999999</v>
      </c>
      <c r="N22" s="30">
        <f t="shared" si="2"/>
        <v>135.16999999999999</v>
      </c>
    </row>
    <row r="23" spans="1:14" ht="99" customHeight="1" x14ac:dyDescent="0.25">
      <c r="A23" s="43">
        <v>14</v>
      </c>
      <c r="B23" s="26" t="s">
        <v>42</v>
      </c>
      <c r="C23" s="24" t="s">
        <v>13</v>
      </c>
      <c r="D23" s="25">
        <v>3</v>
      </c>
      <c r="E23" s="26" t="s">
        <v>85</v>
      </c>
      <c r="F23" s="24">
        <v>3</v>
      </c>
      <c r="G23" s="27">
        <v>180</v>
      </c>
      <c r="H23" s="27">
        <v>170.92</v>
      </c>
      <c r="I23" s="28">
        <v>187.85</v>
      </c>
      <c r="J23" s="28"/>
      <c r="K23" s="28"/>
      <c r="L23" s="29">
        <f t="shared" si="0"/>
        <v>4.717658871449458E-2</v>
      </c>
      <c r="M23" s="28">
        <f t="shared" si="1"/>
        <v>179.59</v>
      </c>
      <c r="N23" s="30">
        <f t="shared" si="2"/>
        <v>538.77</v>
      </c>
    </row>
    <row r="24" spans="1:14" ht="69" customHeight="1" x14ac:dyDescent="0.25">
      <c r="A24" s="43">
        <v>15</v>
      </c>
      <c r="B24" s="18" t="s">
        <v>43</v>
      </c>
      <c r="C24" s="9" t="s">
        <v>24</v>
      </c>
      <c r="D24" s="10">
        <v>16</v>
      </c>
      <c r="E24" s="18" t="s">
        <v>44</v>
      </c>
      <c r="F24" s="9">
        <v>3</v>
      </c>
      <c r="G24" s="22">
        <v>49</v>
      </c>
      <c r="H24" s="22">
        <v>38.119999999999997</v>
      </c>
      <c r="I24" s="20">
        <v>41.9</v>
      </c>
      <c r="J24" s="20"/>
      <c r="K24" s="20"/>
      <c r="L24" s="19">
        <f t="shared" si="0"/>
        <v>0.12844006122502269</v>
      </c>
      <c r="M24" s="20">
        <f t="shared" si="1"/>
        <v>43.01</v>
      </c>
      <c r="N24" s="21">
        <f t="shared" si="2"/>
        <v>688.16</v>
      </c>
    </row>
    <row r="25" spans="1:14" ht="54.75" customHeight="1" x14ac:dyDescent="0.25">
      <c r="A25" s="43">
        <v>16</v>
      </c>
      <c r="B25" s="26" t="s">
        <v>45</v>
      </c>
      <c r="C25" s="24" t="s">
        <v>24</v>
      </c>
      <c r="D25" s="25">
        <v>1</v>
      </c>
      <c r="E25" s="26" t="s">
        <v>86</v>
      </c>
      <c r="F25" s="24">
        <v>3</v>
      </c>
      <c r="G25" s="27">
        <v>120</v>
      </c>
      <c r="H25" s="27">
        <v>90</v>
      </c>
      <c r="I25" s="28">
        <v>128.04</v>
      </c>
      <c r="J25" s="28"/>
      <c r="K25" s="28"/>
      <c r="L25" s="29">
        <f t="shared" si="0"/>
        <v>0.17792528310438016</v>
      </c>
      <c r="M25" s="28">
        <f t="shared" si="1"/>
        <v>112.68</v>
      </c>
      <c r="N25" s="30">
        <f t="shared" si="2"/>
        <v>112.68</v>
      </c>
    </row>
    <row r="26" spans="1:14" ht="96" customHeight="1" x14ac:dyDescent="0.25">
      <c r="A26" s="43">
        <v>17</v>
      </c>
      <c r="B26" s="26" t="s">
        <v>46</v>
      </c>
      <c r="C26" s="24" t="s">
        <v>90</v>
      </c>
      <c r="D26" s="25">
        <v>40</v>
      </c>
      <c r="E26" s="26" t="s">
        <v>72</v>
      </c>
      <c r="F26" s="24">
        <v>3</v>
      </c>
      <c r="G26" s="27">
        <v>28.6</v>
      </c>
      <c r="H26" s="27">
        <v>19.22</v>
      </c>
      <c r="I26" s="28">
        <v>21.12</v>
      </c>
      <c r="J26" s="28"/>
      <c r="K26" s="28"/>
      <c r="L26" s="29">
        <f t="shared" si="0"/>
        <v>0.21579247914758964</v>
      </c>
      <c r="M26" s="28">
        <f t="shared" si="1"/>
        <v>22.98</v>
      </c>
      <c r="N26" s="30">
        <f t="shared" si="2"/>
        <v>919.2</v>
      </c>
    </row>
    <row r="27" spans="1:14" ht="87" customHeight="1" x14ac:dyDescent="0.25">
      <c r="A27" s="43">
        <v>18</v>
      </c>
      <c r="B27" s="26" t="s">
        <v>47</v>
      </c>
      <c r="C27" s="24" t="s">
        <v>90</v>
      </c>
      <c r="D27" s="25">
        <v>15</v>
      </c>
      <c r="E27" s="26" t="s">
        <v>48</v>
      </c>
      <c r="F27" s="24">
        <v>3</v>
      </c>
      <c r="G27" s="27">
        <v>17</v>
      </c>
      <c r="H27" s="27">
        <v>11.96</v>
      </c>
      <c r="I27" s="28">
        <v>13.13</v>
      </c>
      <c r="J27" s="28"/>
      <c r="K27" s="28"/>
      <c r="L27" s="29">
        <f t="shared" si="0"/>
        <v>0.1880102038599786</v>
      </c>
      <c r="M27" s="28">
        <f t="shared" si="1"/>
        <v>14.03</v>
      </c>
      <c r="N27" s="30">
        <f t="shared" si="2"/>
        <v>210.45</v>
      </c>
    </row>
    <row r="28" spans="1:14" ht="80.25" customHeight="1" x14ac:dyDescent="0.25">
      <c r="A28" s="43">
        <v>19</v>
      </c>
      <c r="B28" s="26" t="s">
        <v>49</v>
      </c>
      <c r="C28" s="24" t="s">
        <v>90</v>
      </c>
      <c r="D28" s="25">
        <v>20</v>
      </c>
      <c r="E28" s="26" t="s">
        <v>87</v>
      </c>
      <c r="F28" s="24">
        <v>3</v>
      </c>
      <c r="G28" s="27">
        <v>36.200000000000003</v>
      </c>
      <c r="H28" s="27">
        <v>23.6</v>
      </c>
      <c r="I28" s="28">
        <v>25.94</v>
      </c>
      <c r="J28" s="28"/>
      <c r="K28" s="28"/>
      <c r="L28" s="29">
        <f t="shared" si="0"/>
        <v>0.23450068381227313</v>
      </c>
      <c r="M28" s="28">
        <f t="shared" si="1"/>
        <v>28.58</v>
      </c>
      <c r="N28" s="30">
        <f t="shared" si="2"/>
        <v>571.59999999999991</v>
      </c>
    </row>
    <row r="29" spans="1:14" ht="55.5" customHeight="1" x14ac:dyDescent="0.25">
      <c r="A29" s="43">
        <v>20</v>
      </c>
      <c r="B29" s="18" t="s">
        <v>50</v>
      </c>
      <c r="C29" s="31" t="s">
        <v>24</v>
      </c>
      <c r="D29" s="32">
        <v>10</v>
      </c>
      <c r="E29" s="18" t="s">
        <v>51</v>
      </c>
      <c r="F29" s="24">
        <v>3</v>
      </c>
      <c r="G29" s="27">
        <v>72</v>
      </c>
      <c r="H29" s="27">
        <v>65.03</v>
      </c>
      <c r="I29" s="28">
        <v>71.47</v>
      </c>
      <c r="J29" s="28"/>
      <c r="K29" s="28"/>
      <c r="L29" s="29">
        <f t="shared" si="0"/>
        <v>5.5830119340349628E-2</v>
      </c>
      <c r="M29" s="28">
        <f t="shared" si="1"/>
        <v>69.5</v>
      </c>
      <c r="N29" s="30">
        <f t="shared" si="2"/>
        <v>695</v>
      </c>
    </row>
    <row r="30" spans="1:14" ht="97.5" customHeight="1" x14ac:dyDescent="0.25">
      <c r="A30" s="43">
        <v>21</v>
      </c>
      <c r="B30" s="18" t="s">
        <v>52</v>
      </c>
      <c r="C30" s="31" t="s">
        <v>24</v>
      </c>
      <c r="D30" s="32">
        <v>3</v>
      </c>
      <c r="E30" s="18" t="s">
        <v>88</v>
      </c>
      <c r="F30" s="24">
        <v>3</v>
      </c>
      <c r="G30" s="27">
        <v>191</v>
      </c>
      <c r="H30" s="27">
        <v>168.15</v>
      </c>
      <c r="I30" s="28">
        <v>184.81</v>
      </c>
      <c r="J30" s="28"/>
      <c r="K30" s="28"/>
      <c r="L30" s="29">
        <f t="shared" si="0"/>
        <v>6.5177720988200724E-2</v>
      </c>
      <c r="M30" s="28">
        <f t="shared" si="1"/>
        <v>181.32</v>
      </c>
      <c r="N30" s="30">
        <f t="shared" si="2"/>
        <v>543.96</v>
      </c>
    </row>
    <row r="31" spans="1:14" ht="85.5" customHeight="1" x14ac:dyDescent="0.25">
      <c r="A31" s="46">
        <v>22</v>
      </c>
      <c r="B31" s="18" t="s">
        <v>53</v>
      </c>
      <c r="C31" s="31" t="s">
        <v>24</v>
      </c>
      <c r="D31" s="32">
        <v>7</v>
      </c>
      <c r="E31" s="18" t="s">
        <v>54</v>
      </c>
      <c r="F31" s="24">
        <v>3</v>
      </c>
      <c r="G31" s="27">
        <v>74</v>
      </c>
      <c r="H31" s="27">
        <v>70.25</v>
      </c>
      <c r="I31" s="28">
        <v>74.56</v>
      </c>
      <c r="J31" s="28"/>
      <c r="K31" s="28"/>
      <c r="L31" s="29">
        <f t="shared" si="0"/>
        <v>3.2130735780307479E-2</v>
      </c>
      <c r="M31" s="28">
        <f t="shared" si="1"/>
        <v>72.94</v>
      </c>
      <c r="N31" s="30">
        <f t="shared" si="2"/>
        <v>510.58</v>
      </c>
    </row>
    <row r="32" spans="1:14" ht="65.25" customHeight="1" x14ac:dyDescent="0.25">
      <c r="A32" s="46">
        <v>23</v>
      </c>
      <c r="B32" s="26" t="s">
        <v>55</v>
      </c>
      <c r="C32" s="24" t="s">
        <v>90</v>
      </c>
      <c r="D32" s="25">
        <v>10</v>
      </c>
      <c r="E32" s="26" t="s">
        <v>56</v>
      </c>
      <c r="F32" s="24">
        <v>3</v>
      </c>
      <c r="G32" s="27">
        <v>55</v>
      </c>
      <c r="H32" s="27">
        <v>29.1</v>
      </c>
      <c r="I32" s="28">
        <v>30.66</v>
      </c>
      <c r="J32" s="28"/>
      <c r="K32" s="28"/>
      <c r="L32" s="29">
        <f t="shared" si="0"/>
        <v>0.37967929237975107</v>
      </c>
      <c r="M32" s="28">
        <f t="shared" si="1"/>
        <v>38.25</v>
      </c>
      <c r="N32" s="30">
        <f t="shared" si="2"/>
        <v>382.5</v>
      </c>
    </row>
    <row r="33" spans="1:17" ht="57" customHeight="1" x14ac:dyDescent="0.25">
      <c r="A33" s="46">
        <v>24</v>
      </c>
      <c r="B33" s="26" t="s">
        <v>57</v>
      </c>
      <c r="C33" s="24" t="s">
        <v>24</v>
      </c>
      <c r="D33" s="25">
        <v>24</v>
      </c>
      <c r="E33" s="26" t="s">
        <v>58</v>
      </c>
      <c r="F33" s="24">
        <v>3</v>
      </c>
      <c r="G33" s="27">
        <v>25.41</v>
      </c>
      <c r="H33" s="27">
        <v>38.6</v>
      </c>
      <c r="I33" s="28">
        <v>48.65</v>
      </c>
      <c r="J33" s="28"/>
      <c r="K33" s="28"/>
      <c r="L33" s="29">
        <f t="shared" si="0"/>
        <v>0.31036660715221426</v>
      </c>
      <c r="M33" s="28">
        <f t="shared" si="1"/>
        <v>37.549999999999997</v>
      </c>
      <c r="N33" s="30">
        <f t="shared" si="2"/>
        <v>901.19999999999993</v>
      </c>
    </row>
    <row r="34" spans="1:17" ht="94.5" customHeight="1" x14ac:dyDescent="0.25">
      <c r="A34" s="46">
        <v>25</v>
      </c>
      <c r="B34" s="26" t="s">
        <v>59</v>
      </c>
      <c r="C34" s="24" t="s">
        <v>13</v>
      </c>
      <c r="D34" s="25">
        <v>8</v>
      </c>
      <c r="E34" s="26" t="s">
        <v>89</v>
      </c>
      <c r="F34" s="24">
        <v>3</v>
      </c>
      <c r="G34" s="27">
        <v>136</v>
      </c>
      <c r="H34" s="27">
        <v>102.75</v>
      </c>
      <c r="I34" s="28">
        <v>112.93</v>
      </c>
      <c r="J34" s="28"/>
      <c r="K34" s="28"/>
      <c r="L34" s="29">
        <f t="shared" si="0"/>
        <v>0.14532813418242349</v>
      </c>
      <c r="M34" s="28">
        <f t="shared" si="1"/>
        <v>117.23</v>
      </c>
      <c r="N34" s="30">
        <f t="shared" si="2"/>
        <v>937.84</v>
      </c>
    </row>
    <row r="35" spans="1:17" ht="57.75" customHeight="1" x14ac:dyDescent="0.25">
      <c r="A35" s="46">
        <v>26</v>
      </c>
      <c r="B35" s="18" t="s">
        <v>60</v>
      </c>
      <c r="C35" s="9" t="s">
        <v>24</v>
      </c>
      <c r="D35" s="10">
        <v>8</v>
      </c>
      <c r="E35" s="18" t="s">
        <v>61</v>
      </c>
      <c r="F35" s="9">
        <v>3</v>
      </c>
      <c r="G35" s="22">
        <v>74</v>
      </c>
      <c r="H35" s="22">
        <v>67.72</v>
      </c>
      <c r="I35" s="20">
        <v>72.08</v>
      </c>
      <c r="J35" s="20"/>
      <c r="K35" s="20"/>
      <c r="L35" s="19">
        <f t="shared" si="0"/>
        <v>4.5154806247152172E-2</v>
      </c>
      <c r="M35" s="20">
        <f t="shared" si="1"/>
        <v>71.27</v>
      </c>
      <c r="N35" s="21">
        <f t="shared" si="2"/>
        <v>570.16</v>
      </c>
    </row>
    <row r="36" spans="1:17" ht="105.75" customHeight="1" x14ac:dyDescent="0.25">
      <c r="A36" s="45">
        <v>27</v>
      </c>
      <c r="B36" s="26" t="s">
        <v>62</v>
      </c>
      <c r="C36" s="24" t="s">
        <v>24</v>
      </c>
      <c r="D36" s="25">
        <v>2</v>
      </c>
      <c r="E36" s="26" t="s">
        <v>63</v>
      </c>
      <c r="F36" s="24">
        <v>3</v>
      </c>
      <c r="G36" s="27">
        <v>116</v>
      </c>
      <c r="H36" s="27">
        <v>105.01</v>
      </c>
      <c r="I36" s="28">
        <v>115.42</v>
      </c>
      <c r="J36" s="28"/>
      <c r="K36" s="28"/>
      <c r="L36" s="29">
        <f t="shared" si="0"/>
        <v>5.5147735923466723E-2</v>
      </c>
      <c r="M36" s="28">
        <f t="shared" si="1"/>
        <v>112.14</v>
      </c>
      <c r="N36" s="30">
        <f t="shared" si="2"/>
        <v>224.28</v>
      </c>
    </row>
    <row r="37" spans="1:17" ht="55.5" customHeight="1" x14ac:dyDescent="0.25">
      <c r="A37" s="45">
        <v>28</v>
      </c>
      <c r="B37" s="26" t="s">
        <v>64</v>
      </c>
      <c r="C37" s="24" t="s">
        <v>13</v>
      </c>
      <c r="D37" s="25">
        <v>2</v>
      </c>
      <c r="E37" s="26" t="s">
        <v>65</v>
      </c>
      <c r="F37" s="24">
        <v>3</v>
      </c>
      <c r="G37" s="27">
        <v>554</v>
      </c>
      <c r="H37" s="27">
        <v>389.2</v>
      </c>
      <c r="I37" s="28">
        <v>442</v>
      </c>
      <c r="J37" s="28"/>
      <c r="K37" s="28"/>
      <c r="L37" s="29">
        <f t="shared" si="0"/>
        <v>0.18225565374588379</v>
      </c>
      <c r="M37" s="28">
        <f t="shared" si="1"/>
        <v>461.73</v>
      </c>
      <c r="N37" s="30">
        <f t="shared" si="2"/>
        <v>923.46</v>
      </c>
    </row>
    <row r="38" spans="1:17" ht="66.75" customHeight="1" x14ac:dyDescent="0.25">
      <c r="A38" s="46">
        <v>29</v>
      </c>
      <c r="B38" s="26" t="s">
        <v>66</v>
      </c>
      <c r="C38" s="24" t="s">
        <v>24</v>
      </c>
      <c r="D38" s="25">
        <v>5</v>
      </c>
      <c r="E38" s="26" t="s">
        <v>67</v>
      </c>
      <c r="F38" s="24">
        <v>3</v>
      </c>
      <c r="G38" s="27">
        <v>16</v>
      </c>
      <c r="H38" s="27">
        <v>19.690000000000001</v>
      </c>
      <c r="I38" s="28">
        <v>21.64</v>
      </c>
      <c r="J38" s="28"/>
      <c r="K38" s="28"/>
      <c r="L38" s="29">
        <f t="shared" si="0"/>
        <v>0.14988931191483865</v>
      </c>
      <c r="M38" s="28">
        <f t="shared" si="1"/>
        <v>19.11</v>
      </c>
      <c r="N38" s="30">
        <f t="shared" si="2"/>
        <v>95.55</v>
      </c>
    </row>
    <row r="39" spans="1:17" ht="67.5" customHeight="1" x14ac:dyDescent="0.25">
      <c r="A39" s="45">
        <v>30</v>
      </c>
      <c r="B39" s="26" t="s">
        <v>68</v>
      </c>
      <c r="C39" s="24" t="s">
        <v>24</v>
      </c>
      <c r="D39" s="25">
        <v>2</v>
      </c>
      <c r="E39" s="26" t="s">
        <v>69</v>
      </c>
      <c r="F39" s="24">
        <v>3</v>
      </c>
      <c r="G39" s="27">
        <v>107</v>
      </c>
      <c r="H39" s="27">
        <v>85.87</v>
      </c>
      <c r="I39" s="28">
        <v>94.38</v>
      </c>
      <c r="J39" s="28"/>
      <c r="K39" s="28"/>
      <c r="L39" s="29">
        <f t="shared" si="0"/>
        <v>0.11103301312805483</v>
      </c>
      <c r="M39" s="28">
        <f t="shared" si="1"/>
        <v>95.75</v>
      </c>
      <c r="N39" s="30">
        <f t="shared" si="2"/>
        <v>191.5</v>
      </c>
    </row>
    <row r="40" spans="1:17" ht="43.5" customHeight="1" x14ac:dyDescent="0.25">
      <c r="A40" s="36"/>
      <c r="B40" s="23"/>
      <c r="C40" s="24"/>
      <c r="D40" s="25"/>
      <c r="E40" s="26"/>
      <c r="F40" s="24"/>
      <c r="G40" s="27"/>
      <c r="H40" s="27"/>
      <c r="I40" s="28"/>
      <c r="J40" s="28"/>
      <c r="K40" s="28"/>
      <c r="L40" s="29"/>
      <c r="M40" s="28"/>
      <c r="N40" s="30"/>
    </row>
    <row r="41" spans="1:17" ht="15.75" x14ac:dyDescent="0.25">
      <c r="A41" s="49" t="s">
        <v>14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11"/>
      <c r="N41" s="12"/>
    </row>
    <row r="42" spans="1:17" ht="15.75" x14ac:dyDescent="0.25">
      <c r="A42" s="49" t="s">
        <v>15</v>
      </c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14"/>
      <c r="N42" s="13">
        <f>SUM(N10:N40)</f>
        <v>15856.010000000002</v>
      </c>
    </row>
    <row r="43" spans="1:17" ht="15.75" x14ac:dyDescent="0.25">
      <c r="A43" s="15" t="s">
        <v>16</v>
      </c>
      <c r="B43" s="15"/>
      <c r="H43" s="16"/>
      <c r="I43" s="16"/>
      <c r="J43" s="16"/>
      <c r="K43" s="16"/>
      <c r="L43" s="16"/>
      <c r="M43" s="16"/>
    </row>
    <row r="44" spans="1:17" x14ac:dyDescent="0.25">
      <c r="H44" s="16"/>
      <c r="I44" s="16"/>
      <c r="J44" s="16"/>
      <c r="K44" s="16"/>
      <c r="L44" s="16"/>
      <c r="M44" s="16"/>
    </row>
    <row r="45" spans="1:17" x14ac:dyDescent="0.25">
      <c r="B45" s="52"/>
      <c r="C45" s="52"/>
      <c r="D45" s="52"/>
      <c r="H45" s="16"/>
      <c r="I45" s="16"/>
      <c r="J45" s="16"/>
      <c r="K45" s="16"/>
      <c r="L45" s="16"/>
      <c r="M45" s="16"/>
    </row>
    <row r="46" spans="1:17" x14ac:dyDescent="0.25">
      <c r="B46" s="52"/>
      <c r="C46" s="52"/>
      <c r="D46" s="52"/>
      <c r="H46" s="16"/>
      <c r="I46" s="16"/>
      <c r="J46" s="16"/>
      <c r="K46" s="16"/>
      <c r="L46" s="16"/>
      <c r="M46" s="16"/>
    </row>
    <row r="47" spans="1:17" ht="15.75" x14ac:dyDescent="0.25">
      <c r="A47" s="47" t="s">
        <v>17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</row>
    <row r="48" spans="1:17" x14ac:dyDescent="0.25">
      <c r="H48" s="16"/>
      <c r="I48" s="16"/>
      <c r="J48" s="16"/>
      <c r="K48" s="16"/>
      <c r="L48" s="16"/>
      <c r="M48" s="16"/>
    </row>
    <row r="49" spans="1:17" ht="15.75" x14ac:dyDescent="0.25">
      <c r="A49" s="53" t="s">
        <v>25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</row>
    <row r="50" spans="1:17" ht="15.75" x14ac:dyDescent="0.25">
      <c r="A50" s="54" t="s">
        <v>26</v>
      </c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</row>
    <row r="51" spans="1:17" ht="17.25" customHeight="1" x14ac:dyDescent="0.25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17"/>
      <c r="P51" s="17"/>
      <c r="Q51" s="17"/>
    </row>
    <row r="52" spans="1:17" ht="15.75" x14ac:dyDescent="0.25">
      <c r="A52" s="55" t="s">
        <v>18</v>
      </c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15"/>
      <c r="P52" s="15"/>
      <c r="Q52" s="15"/>
    </row>
    <row r="53" spans="1:17" ht="15.75" x14ac:dyDescent="0.25">
      <c r="A53" s="15" t="s">
        <v>19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</row>
    <row r="54" spans="1:17" ht="15.75" x14ac:dyDescent="0.25">
      <c r="A54" s="47" t="s">
        <v>20</v>
      </c>
      <c r="B54" s="47"/>
      <c r="C54" s="47"/>
      <c r="D54" s="15" t="s">
        <v>21</v>
      </c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</row>
  </sheetData>
  <mergeCells count="24">
    <mergeCell ref="A41:L41"/>
    <mergeCell ref="A1:N1"/>
    <mergeCell ref="A2:N2"/>
    <mergeCell ref="A4:N4"/>
    <mergeCell ref="A5:N5"/>
    <mergeCell ref="A6:N6"/>
    <mergeCell ref="A7:A8"/>
    <mergeCell ref="B7:B8"/>
    <mergeCell ref="C7:C8"/>
    <mergeCell ref="D7:D8"/>
    <mergeCell ref="E7:E8"/>
    <mergeCell ref="F7:F8"/>
    <mergeCell ref="G7:K7"/>
    <mergeCell ref="L7:L8"/>
    <mergeCell ref="M7:M8"/>
    <mergeCell ref="N7:N8"/>
    <mergeCell ref="A54:C54"/>
    <mergeCell ref="A51:N51"/>
    <mergeCell ref="A42:L42"/>
    <mergeCell ref="B45:D46"/>
    <mergeCell ref="A47:Q47"/>
    <mergeCell ref="A49:Q49"/>
    <mergeCell ref="A50:Q50"/>
    <mergeCell ref="A52:N52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2026-07-22T07:42:08Z</dcterms:modified>
</cp:coreProperties>
</file>