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_ПИРОГОВ\АВТО\ТЗ\Ремонт Ford Tourneo Custom\"/>
    </mc:Choice>
  </mc:AlternateContent>
  <bookViews>
    <workbookView xWindow="3585" yWindow="360" windowWidth="20220" windowHeight="12075"/>
  </bookViews>
  <sheets>
    <sheet name="Расчет цены" sheetId="2" r:id="rId1"/>
  </sheets>
  <definedNames>
    <definedName name="_xlnm.Print_Area" localSheetId="0">'Расчет цены'!$B$1:$R$8</definedName>
  </definedNames>
  <calcPr calcId="152511" refMode="R1C1"/>
</workbook>
</file>

<file path=xl/calcChain.xml><?xml version="1.0" encoding="utf-8"?>
<calcChain xmlns="http://schemas.openxmlformats.org/spreadsheetml/2006/main">
  <c r="P10" i="2" l="1"/>
  <c r="P4" i="2" l="1"/>
  <c r="Q4" i="2" s="1"/>
  <c r="R4" i="2" s="1"/>
  <c r="M4" i="2" l="1"/>
  <c r="N4" i="2" s="1"/>
  <c r="O4" i="2" s="1"/>
  <c r="J4" i="2"/>
  <c r="I4" i="2"/>
  <c r="R5" i="2" l="1"/>
  <c r="P8" i="2" s="1"/>
</calcChain>
</file>

<file path=xl/sharedStrings.xml><?xml version="1.0" encoding="utf-8"?>
<sst xmlns="http://schemas.openxmlformats.org/spreadsheetml/2006/main" count="29" uniqueCount="26">
  <si>
    <t>№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</si>
  <si>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</si>
  <si>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</si>
  <si>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</si>
  <si>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</si>
  <si>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</si>
  <si>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</si>
  <si>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</si>
  <si>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</si>
  <si>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</si>
  <si>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</si>
  <si>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t>Ценовая информация стоимости объекта закупки, (руб) за ед.изм.</t>
  </si>
  <si>
    <t xml:space="preserve">Наименование предмета контракта </t>
  </si>
  <si>
    <t xml:space="preserve">ИТОГО </t>
  </si>
  <si>
    <t>рублей</t>
  </si>
  <si>
    <t>усл. ед.</t>
  </si>
  <si>
    <t>Ед. изм.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</si>
  <si>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</si>
  <si>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</si>
  <si>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</si>
  <si>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В результате проведенного расчета Н(М)ЦК составила: </t>
  </si>
  <si>
    <t>В пределах выделенных лимитов бюджетных обязательств начальная (максимальная) цена контракта составила:</t>
  </si>
  <si>
    <t>Услуги по ремонту легкового автомобиля                             Ford Tourneo Custom</t>
  </si>
  <si>
    <t>Источник №3 (Коммерческое предложение  вх. № 7005 от 17.07.2026 г.)</t>
  </si>
  <si>
    <t>Источник №2 (Коммерческое предложение вх. № 7004 от 17.07.2026 г.)</t>
  </si>
  <si>
    <t>Источник №1 (Коммерческое предложение вх. № 7006 от 17.07.2026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</si>
</sst>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;[Red]0.00"/>
    <numFmt numFmtId="166" formatCode="#,##0.00;[Red]#,##0.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165" fontId="1" fillId="0" borderId="4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17" fillId="0" borderId="0" xfId="0" applyFont="1" applyAlignment="1"/>
    <xf numFmtId="0" fontId="0" fillId="0" borderId="0" xfId="0" applyAlignment="1"/>
    <xf numFmtId="0" fontId="7" fillId="0" borderId="0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2</xdr:row>
      <xdr:rowOff>1381125</xdr:rowOff>
    </xdr:from>
    <xdr:to>
      <xdr:col>15</xdr:col>
      <xdr:colOff>0</xdr:colOff>
      <xdr:row>2</xdr:row>
      <xdr:rowOff>1733550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2257425"/>
          <a:ext cx="1028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9525</xdr:colOff>
      <xdr:row>2</xdr:row>
      <xdr:rowOff>1276350</xdr:rowOff>
    </xdr:from>
    <xdr:to>
      <xdr:col>13</xdr:col>
      <xdr:colOff>904875</xdr:colOff>
      <xdr:row>2</xdr:row>
      <xdr:rowOff>1714500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24575" y="2152650"/>
          <a:ext cx="8953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9525</xdr:colOff>
      <xdr:row>2</xdr:row>
      <xdr:rowOff>1619250</xdr:rowOff>
    </xdr:from>
    <xdr:to>
      <xdr:col>15</xdr:col>
      <xdr:colOff>1495425</xdr:colOff>
      <xdr:row>3</xdr:row>
      <xdr:rowOff>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86725" y="24955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2</xdr:row>
      <xdr:rowOff>1400175</xdr:rowOff>
    </xdr:from>
    <xdr:to>
      <xdr:col>15</xdr:col>
      <xdr:colOff>419100</xdr:colOff>
      <xdr:row>2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"/>
  <sheetViews>
    <sheetView tabSelected="1" zoomScaleNormal="100" workbookViewId="0">
      <selection activeCell="M18" sqref="M18"/>
    </sheetView>
  </sheetViews>
  <sheetFormatPr defaultColWidth="9.140625" defaultRowHeight="12.75" x14ac:dyDescent="0.2"/>
  <cols>
    <col min="1" max="1" width="5.28515625" style="1" customWidth="1"/>
    <col min="2" max="2" width="3.140625" style="1" customWidth="1"/>
    <col min="3" max="3" width="47.7109375" style="1" customWidth="1"/>
    <col min="4" max="5" width="5.85546875" style="1" customWidth="1"/>
    <col min="6" max="6" width="12.5703125" style="1" customWidth="1"/>
    <col min="7" max="7" width="12.42578125" style="1" customWidth="1"/>
    <col min="8" max="8" width="12.5703125" style="1" customWidth="1"/>
    <col min="9" max="11" width="11.7109375" style="1" hidden="1" customWidth="1"/>
    <col min="12" max="12" width="11.42578125" style="1" hidden="1" customWidth="1"/>
    <col min="13" max="13" width="14.85546875" style="1" customWidth="1"/>
    <col min="14" max="14" width="13.7109375" style="1" customWidth="1"/>
    <col min="15" max="15" width="15.7109375" style="1" customWidth="1"/>
    <col min="16" max="16" width="22.7109375" style="1" customWidth="1"/>
    <col min="17" max="17" width="11.85546875" style="1" customWidth="1"/>
    <col min="18" max="18" width="14.42578125" style="1" customWidth="1"/>
    <col min="19" max="19" width="11.28515625" style="1" bestFit="1" customWidth="1"/>
    <col min="20" max="16384" width="9.140625" style="1"/>
  </cols>
  <sheetData>
    <row r="1" spans="2:18" ht="30.75" customHeight="1" x14ac:dyDescent="0.2">
      <c r="B1" s="43" t="s">
        <v>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2:18" ht="38.25" customHeight="1" x14ac:dyDescent="0.2">
      <c r="B2" s="52" t="s">
        <v>0</v>
      </c>
      <c r="C2" s="52" t="s">
        <v>12</v>
      </c>
      <c r="D2" s="53" t="s">
        <v>16</v>
      </c>
      <c r="E2" s="53" t="s">
        <v>1</v>
      </c>
      <c r="F2" s="48" t="s">
        <v>11</v>
      </c>
      <c r="G2" s="49"/>
      <c r="H2" s="55"/>
      <c r="I2" s="48" t="s">
        <v>4</v>
      </c>
      <c r="J2" s="49"/>
      <c r="K2" s="49"/>
      <c r="L2" s="50" t="s">
        <v>6</v>
      </c>
      <c r="M2" s="56" t="s">
        <v>8</v>
      </c>
      <c r="N2" s="56"/>
      <c r="O2" s="56"/>
      <c r="P2" s="47" t="s">
        <v>9</v>
      </c>
      <c r="Q2" s="47"/>
      <c r="R2" s="47"/>
    </row>
    <row r="3" spans="2:18" ht="156" customHeight="1" x14ac:dyDescent="0.2">
      <c r="B3" s="53"/>
      <c r="C3" s="52"/>
      <c r="D3" s="54"/>
      <c r="E3" s="54"/>
      <c r="F3" s="57" t="s">
        <v>25</v>
      </c>
      <c r="G3" s="57" t="s">
        <v>24</v>
      </c>
      <c r="H3" s="57" t="s">
        <v>23</v>
      </c>
      <c r="I3" s="30" t="s">
        <v>5</v>
      </c>
      <c r="J3" s="30" t="s">
        <v>5</v>
      </c>
      <c r="K3" s="30" t="s">
        <v>5</v>
      </c>
      <c r="L3" s="51"/>
      <c r="M3" s="31" t="s">
        <v>17</v>
      </c>
      <c r="N3" s="31" t="s">
        <v>2</v>
      </c>
      <c r="O3" s="29" t="s">
        <v>18</v>
      </c>
      <c r="P3" s="32" t="s">
        <v>19</v>
      </c>
      <c r="Q3" s="33" t="s">
        <v>3</v>
      </c>
      <c r="R3" s="33" t="s">
        <v>10</v>
      </c>
    </row>
    <row r="4" spans="2:18" ht="25.5" x14ac:dyDescent="0.2">
      <c r="B4" s="28">
        <v>1</v>
      </c>
      <c r="C4" s="34" t="s">
        <v>22</v>
      </c>
      <c r="D4" s="35" t="s">
        <v>15</v>
      </c>
      <c r="E4" s="19">
        <v>1</v>
      </c>
      <c r="F4" s="23">
        <v>170000</v>
      </c>
      <c r="G4" s="23">
        <v>180000</v>
      </c>
      <c r="H4" s="23">
        <v>190000</v>
      </c>
      <c r="I4" s="24">
        <f>SUM(F4:H4)</f>
        <v>540000</v>
      </c>
      <c r="J4" s="24">
        <f>AVERAGE(F4:H4)</f>
        <v>180000</v>
      </c>
      <c r="K4" s="25"/>
      <c r="L4" s="26"/>
      <c r="M4" s="23">
        <f>AVERAGE(F4:H4)</f>
        <v>180000</v>
      </c>
      <c r="N4" s="12">
        <f>SQRT(((SUM((POWER(F4-M4,2)),(POWER(G4-M4,2)),(POWER(H4-M4,2)))/(COLUMNS(F4:H4)-1))))</f>
        <v>10000</v>
      </c>
      <c r="O4" s="12">
        <f t="shared" ref="O4" si="0">N4/M4*100</f>
        <v>5.5555555555555554</v>
      </c>
      <c r="P4" s="27">
        <f>E4*(1/3)*(F4+G4+H4)</f>
        <v>180000</v>
      </c>
      <c r="Q4" s="27">
        <f t="shared" ref="Q4" si="1">P4/E4</f>
        <v>180000</v>
      </c>
      <c r="R4" s="27">
        <f t="shared" ref="R4" si="2">E4*Q4</f>
        <v>180000</v>
      </c>
    </row>
    <row r="5" spans="2:18" s="15" customFormat="1" ht="28.5" customHeight="1" x14ac:dyDescent="0.25">
      <c r="B5" s="44" t="s">
        <v>13</v>
      </c>
      <c r="C5" s="45"/>
      <c r="D5" s="46"/>
      <c r="E5" s="16"/>
      <c r="F5" s="18"/>
      <c r="G5" s="18"/>
      <c r="H5" s="18"/>
      <c r="I5" s="14"/>
      <c r="J5" s="14"/>
      <c r="K5" s="14"/>
      <c r="L5" s="13"/>
      <c r="M5" s="13"/>
      <c r="N5" s="17"/>
      <c r="O5" s="17"/>
      <c r="P5" s="13"/>
      <c r="Q5" s="13"/>
      <c r="R5" s="13">
        <f>SUM(R4:R4)</f>
        <v>180000</v>
      </c>
    </row>
    <row r="6" spans="2:18" ht="18" customHeight="1" x14ac:dyDescent="0.25">
      <c r="B6" s="9"/>
      <c r="C6" s="10"/>
      <c r="D6" s="3"/>
      <c r="E6" s="3"/>
      <c r="F6" s="3"/>
      <c r="G6" s="3"/>
      <c r="H6" s="3"/>
      <c r="M6" s="11"/>
      <c r="N6" s="3"/>
      <c r="O6" s="3"/>
      <c r="P6" s="3"/>
    </row>
    <row r="7" spans="2:18" s="2" customFormat="1" ht="10.9" hidden="1" customHeight="1" x14ac:dyDescent="0.25">
      <c r="B7" s="4"/>
      <c r="C7" s="4"/>
      <c r="D7" s="4"/>
      <c r="E7" s="5"/>
      <c r="F7" s="6"/>
      <c r="G7" s="7"/>
      <c r="M7" s="8"/>
      <c r="N7" s="8"/>
      <c r="O7" s="8"/>
      <c r="P7" s="8"/>
    </row>
    <row r="8" spans="2:18" ht="35.25" customHeight="1" x14ac:dyDescent="0.25">
      <c r="B8" s="42" t="s">
        <v>20</v>
      </c>
      <c r="C8" s="42"/>
      <c r="D8" s="42"/>
      <c r="E8" s="42"/>
      <c r="F8" s="42"/>
      <c r="G8" s="42"/>
      <c r="H8" s="42"/>
      <c r="I8" s="42"/>
      <c r="J8" s="42"/>
      <c r="K8" s="42"/>
      <c r="L8" s="20"/>
      <c r="M8" s="21"/>
      <c r="N8" s="22"/>
      <c r="O8" s="3"/>
      <c r="P8" s="38">
        <f>R5</f>
        <v>180000</v>
      </c>
      <c r="Q8" s="37" t="s">
        <v>14</v>
      </c>
    </row>
    <row r="10" spans="2:18" ht="15.75" x14ac:dyDescent="0.25">
      <c r="B10" s="39" t="s">
        <v>21</v>
      </c>
      <c r="C10" s="40"/>
      <c r="D10" s="40"/>
      <c r="E10" s="40"/>
      <c r="F10" s="40"/>
      <c r="G10" s="40"/>
      <c r="H10" s="40"/>
      <c r="I10" s="41"/>
      <c r="J10" s="41"/>
      <c r="K10" s="41"/>
      <c r="L10" s="41"/>
      <c r="M10" s="41"/>
      <c r="N10" s="41"/>
      <c r="P10" s="36">
        <f>F4</f>
        <v>170000</v>
      </c>
      <c r="Q10" s="37" t="s">
        <v>14</v>
      </c>
    </row>
  </sheetData>
  <mergeCells count="13">
    <mergeCell ref="B10:N10"/>
    <mergeCell ref="B8:K8"/>
    <mergeCell ref="B1:R1"/>
    <mergeCell ref="B5:D5"/>
    <mergeCell ref="P2:R2"/>
    <mergeCell ref="I2:K2"/>
    <mergeCell ref="L2:L3"/>
    <mergeCell ref="B2:B3"/>
    <mergeCell ref="C2:C3"/>
    <mergeCell ref="D2:D3"/>
    <mergeCell ref="E2:E3"/>
    <mergeCell ref="F2:H2"/>
    <mergeCell ref="M2:O2"/>
  </mergeCells>
  <pageMargins left="0.5118110236220472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Чазов Данил Петрович</cp:lastModifiedBy>
  <cp:lastPrinted>2025-03-06T05:50:16Z</cp:lastPrinted>
  <dcterms:created xsi:type="dcterms:W3CDTF">2014-01-15T18:15:09Z</dcterms:created>
  <dcterms:modified xsi:type="dcterms:W3CDTF">2026-07-17T10:23:16Z</dcterms:modified>
</cp:coreProperties>
</file>