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8195" windowHeight="7755"/>
  </bookViews>
  <sheets>
    <sheet name="обоснов НМЦК_3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K17" i="1"/>
  <c r="J17"/>
  <c r="I17"/>
  <c r="L17" s="1"/>
  <c r="H17"/>
  <c r="G17"/>
  <c r="F17"/>
  <c r="D17"/>
  <c r="K16"/>
  <c r="J16"/>
  <c r="I16"/>
  <c r="L16" s="1"/>
  <c r="H16"/>
  <c r="G16"/>
  <c r="F16"/>
  <c r="D16"/>
  <c r="K15"/>
  <c r="J15"/>
  <c r="I15"/>
  <c r="L15" s="1"/>
  <c r="L20" s="1"/>
  <c r="H15"/>
  <c r="G15"/>
  <c r="F15"/>
  <c r="D15"/>
</calcChain>
</file>

<file path=xl/sharedStrings.xml><?xml version="1.0" encoding="utf-8"?>
<sst xmlns="http://schemas.openxmlformats.org/spreadsheetml/2006/main" count="34" uniqueCount="31">
  <si>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</si>
  <si>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Поставка МФУ и принтера</t>
  </si>
  <si>
    <t xml:space="preserve">предмет контракта
</t>
  </si>
  <si>
    <t>Используемый метод обоснования НМЦК: Метод сопоставимых рыночных цен (анализ рынка). Расчет произведен в соответствии с Приказом Минэкономразвития России от 02.10.2013 N 567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</si>
  <si>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 xml:space="preserve">Основные характеристики объекта закупки: 
</t>
  </si>
  <si>
    <t xml:space="preserve">Расчет НМЦК
</t>
  </si>
  <si>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</si>
  <si>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</si>
  <si>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</si>
  <si>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</si>
  <si>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</si>
  <si>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Источник1</t>
  </si>
  <si>
    <t>Источник2</t>
  </si>
  <si>
    <t>Источник3</t>
  </si>
  <si>
    <t>Ср. арифмет. цена за ед. изм.,
 руб.</t>
  </si>
  <si>
    <t>Ср. кв. откл.</t>
  </si>
  <si>
    <t>Коэфф. вариации</t>
  </si>
  <si>
    <t>НМЦК, руб.</t>
  </si>
  <si>
    <t>ООО "Вектор"
б/н от 22.07.2026</t>
  </si>
  <si>
    <t>ИП Крупнов Д.В. №819
от 22.07.2026</t>
  </si>
  <si>
    <t>ООО "Озон" №3018
от 22.07.2026</t>
  </si>
  <si>
    <t>26.20.18</t>
  </si>
  <si>
    <t>МФУKyocera ECOSYSMA3500x (110C3G3NL0)</t>
  </si>
  <si>
    <t>шт.</t>
  </si>
  <si>
    <t>26.20.16</t>
  </si>
  <si>
    <t>Принтер Canon LBP-6030B</t>
  </si>
  <si>
    <t>МФУKyocera MA4000x (Азия) 110C143AX0</t>
  </si>
  <si>
    <t>НМЦК:</t>
  </si>
  <si>
    <t>При закупке у единственного поставщика заказчик вправе установить цену контракта, ориентируясь на минимальное коммерческое предложение. Статья 34 Бюджетного кодекса РФ закрепляет принцип эффективности использования бюджетных средств, который требует достижения заданных результатов с наименьшим объёмом средств или наилучшего результата с определённым бюджетом.</t>
  </si>
  <si>
    <t>Работник контрактной службы</t>
  </si>
  <si>
    <t>Целищева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</si>
</sst>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top" wrapText="1" shrinkToFit="1" readingOrder="1"/>
    </xf>
    <xf numFmtId="0" fontId="1" fillId="0" borderId="0" xfId="0" applyNumberFormat="1" applyFont="1" applyAlignment="1">
      <alignment horizontal="center" vertical="center" readingOrder="1"/>
    </xf>
    <xf numFmtId="0" fontId="2" fillId="0" borderId="1" xfId="0" applyNumberFormat="1" applyFont="1" applyBorder="1" applyAlignment="1">
      <alignment vertical="top" wrapText="1" shrinkToFit="1" readingOrder="1"/>
    </xf>
    <xf numFmtId="0" fontId="4" fillId="0" borderId="0" xfId="0" applyNumberFormat="1" applyFont="1" applyAlignment="1">
      <alignment vertical="top" wrapText="1" shrinkToFit="1" readingOrder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14" fontId="5" fillId="0" borderId="0" xfId="0" applyNumberFormat="1" applyFont="1"/>
    <xf numFmtId="0" fontId="9" fillId="0" borderId="6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 shrinkToFit="1" readingOrder="1"/>
    </xf>
    <xf numFmtId="0" fontId="2" fillId="0" borderId="1" xfId="0" applyNumberFormat="1" applyFont="1" applyBorder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top" wrapText="1" shrinkToFit="1" readingOrder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12</xdr:row>
      <xdr:rowOff>361950</xdr:rowOff>
    </xdr:from>
    <xdr:to>
      <xdr:col>9</xdr:col>
      <xdr:colOff>723900</xdr:colOff>
      <xdr:row>13</xdr:row>
      <xdr:rowOff>628650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77200" y="4400550"/>
          <a:ext cx="666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171450</xdr:colOff>
      <xdr:row>13</xdr:row>
      <xdr:rowOff>47625</xdr:rowOff>
    </xdr:from>
    <xdr:to>
      <xdr:col>10</xdr:col>
      <xdr:colOff>714375</xdr:colOff>
      <xdr:row>13</xdr:row>
      <xdr:rowOff>609600</xdr:rowOff>
    </xdr:to>
    <xdr:pic>
      <xdr:nvPicPr>
        <xdr:cNvPr id="3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63025" y="4457700"/>
          <a:ext cx="542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38100</xdr:colOff>
      <xdr:row>12</xdr:row>
      <xdr:rowOff>352425</xdr:rowOff>
    </xdr:from>
    <xdr:to>
      <xdr:col>11</xdr:col>
      <xdr:colOff>1047750</xdr:colOff>
      <xdr:row>13</xdr:row>
      <xdr:rowOff>619125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63125" y="4391025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9525</xdr:colOff>
      <xdr:row>9</xdr:row>
      <xdr:rowOff>95250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990725"/>
          <a:ext cx="32099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8</xdr:row>
      <xdr:rowOff>19050</xdr:rowOff>
    </xdr:from>
    <xdr:to>
      <xdr:col>7</xdr:col>
      <xdr:colOff>457200</xdr:colOff>
      <xdr:row>9</xdr:row>
      <xdr:rowOff>104775</xdr:rowOff>
    </xdr:to>
    <xdr:pic>
      <xdr:nvPicPr>
        <xdr:cNvPr id="6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67125" y="2009775"/>
          <a:ext cx="3028950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600075</xdr:colOff>
      <xdr:row>8</xdr:row>
      <xdr:rowOff>66675</xdr:rowOff>
    </xdr:from>
    <xdr:to>
      <xdr:col>11</xdr:col>
      <xdr:colOff>390525</xdr:colOff>
      <xdr:row>8</xdr:row>
      <xdr:rowOff>1352550</xdr:rowOff>
    </xdr:to>
    <xdr:pic>
      <xdr:nvPicPr>
        <xdr:cNvPr id="7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724775" y="2057400"/>
          <a:ext cx="23907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ov/Desktop/&#1053;&#1052;&#1062;&#105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оэффициент вариации"/>
      <sheetName val="Коэффициент вариации (проверка)"/>
      <sheetName val="НМЦК_3"/>
      <sheetName val="обоснов НМЦК_3"/>
      <sheetName val="Лист4"/>
      <sheetName val="НМЦК_4"/>
      <sheetName val="Обоснов НМЦК_4"/>
      <sheetName val="НМЦК_5"/>
      <sheetName val="Обоснов НМЦК_5"/>
    </sheetNames>
    <sheetDataSet>
      <sheetData sheetId="0"/>
      <sheetData sheetId="1"/>
      <sheetData sheetId="2">
        <row r="6">
          <cell r="A6">
            <v>2</v>
          </cell>
          <cell r="B6">
            <v>40680</v>
          </cell>
          <cell r="C6">
            <v>39900</v>
          </cell>
          <cell r="D6">
            <v>39600</v>
          </cell>
          <cell r="G6">
            <v>557.49439459065411</v>
          </cell>
          <cell r="H6">
            <v>1.3916485137060761E-2</v>
          </cell>
        </row>
        <row r="7">
          <cell r="A7">
            <v>1</v>
          </cell>
          <cell r="B7">
            <v>15000</v>
          </cell>
          <cell r="C7">
            <v>15000</v>
          </cell>
          <cell r="D7">
            <v>14800</v>
          </cell>
          <cell r="G7">
            <v>115.47005383783912</v>
          </cell>
          <cell r="H7">
            <v>7.7323696766410117E-3</v>
          </cell>
        </row>
        <row r="8">
          <cell r="A8">
            <v>1</v>
          </cell>
          <cell r="B8">
            <v>46960</v>
          </cell>
          <cell r="C8">
            <v>46600</v>
          </cell>
          <cell r="D8">
            <v>46000</v>
          </cell>
          <cell r="G8">
            <v>484.97422611928562</v>
          </cell>
          <cell r="H8">
            <v>1.0425069349081805E-2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topLeftCell="A13" workbookViewId="0">
      <selection activeCell="C15" sqref="C15"/>
    </sheetView>
  </sheetViews>
  <sheetFormatPr defaultRowHeight="15"/>
  <cols>
    <col min="1" max="1" width="5.7109375" customWidth="1"/>
    <col min="2" max="2" width="14" customWidth="1"/>
    <col min="3" max="3" width="28.28515625" customWidth="1"/>
    <col min="6" max="6" width="13.5703125" customWidth="1"/>
    <col min="7" max="7" width="13.7109375" customWidth="1"/>
    <col min="8" max="8" width="13.28515625" customWidth="1"/>
    <col min="9" max="9" width="13.42578125" customWidth="1"/>
    <col min="10" max="10" width="11.5703125" customWidth="1"/>
    <col min="11" max="11" width="14" customWidth="1"/>
    <col min="12" max="12" width="16.7109375" customWidth="1"/>
  </cols>
  <sheetData>
    <row r="1" spans="1:22" ht="1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1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0.75" customHeight="1">
      <c r="A5" s="5"/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6.75" customHeight="1">
      <c r="A7" s="5"/>
      <c r="B7" s="27" t="s">
        <v>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4.2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115.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5.75">
      <c r="A11" s="5"/>
      <c r="B11" s="20" t="s">
        <v>5</v>
      </c>
      <c r="C11" s="20"/>
      <c r="D11" s="20"/>
      <c r="E11" s="20"/>
      <c r="F11" s="20"/>
      <c r="G11" s="20"/>
      <c r="H11" s="20"/>
      <c r="I11" s="20"/>
      <c r="J11" s="20"/>
      <c r="K11" s="20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9" customFormat="1" ht="29.25" customHeight="1">
      <c r="A13" s="21" t="s">
        <v>6</v>
      </c>
      <c r="B13" s="21" t="s">
        <v>7</v>
      </c>
      <c r="C13" s="21" t="s">
        <v>8</v>
      </c>
      <c r="D13" s="21" t="s">
        <v>9</v>
      </c>
      <c r="E13" s="21" t="s">
        <v>10</v>
      </c>
      <c r="F13" s="7" t="s">
        <v>11</v>
      </c>
      <c r="G13" s="7" t="s">
        <v>12</v>
      </c>
      <c r="H13" s="7" t="s">
        <v>13</v>
      </c>
      <c r="I13" s="21" t="s">
        <v>14</v>
      </c>
      <c r="J13" s="7" t="s">
        <v>15</v>
      </c>
      <c r="K13" s="7" t="s">
        <v>16</v>
      </c>
      <c r="L13" s="7" t="s">
        <v>17</v>
      </c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60.75" customHeight="1">
      <c r="A14" s="22"/>
      <c r="B14" s="22"/>
      <c r="C14" s="22"/>
      <c r="D14" s="22"/>
      <c r="E14" s="22"/>
      <c r="F14" s="10" t="s">
        <v>18</v>
      </c>
      <c r="G14" s="11" t="s">
        <v>19</v>
      </c>
      <c r="H14" s="11" t="s">
        <v>20</v>
      </c>
      <c r="I14" s="22"/>
      <c r="J14" s="11"/>
      <c r="K14" s="11"/>
      <c r="L14" s="11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25.5">
      <c r="A15" s="11">
        <v>1</v>
      </c>
      <c r="B15" s="11" t="s">
        <v>21</v>
      </c>
      <c r="C15" s="7" t="s">
        <v>22</v>
      </c>
      <c r="D15" s="11">
        <f>[1]НМЦК_3!A6</f>
        <v>2</v>
      </c>
      <c r="E15" s="11" t="s">
        <v>23</v>
      </c>
      <c r="F15" s="12">
        <f>[1]НМЦК_3!B6</f>
        <v>40680</v>
      </c>
      <c r="G15" s="13">
        <f>[1]НМЦК_3!C6</f>
        <v>39900</v>
      </c>
      <c r="H15" s="13">
        <f>[1]НМЦК_3!D6</f>
        <v>39600</v>
      </c>
      <c r="I15" s="13">
        <f>(F15+G15+H15)/3</f>
        <v>40060</v>
      </c>
      <c r="J15" s="13">
        <f>[1]НМЦК_3!G6</f>
        <v>557.49439459065411</v>
      </c>
      <c r="K15" s="14">
        <f>[1]НМЦК_3!H6</f>
        <v>1.3916485137060761E-2</v>
      </c>
      <c r="L15" s="13">
        <f>I15*D15</f>
        <v>80120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1">
        <v>2</v>
      </c>
      <c r="B16" s="11" t="s">
        <v>24</v>
      </c>
      <c r="C16" s="7" t="s">
        <v>25</v>
      </c>
      <c r="D16" s="11">
        <f>[1]НМЦК_3!A7</f>
        <v>1</v>
      </c>
      <c r="E16" s="11" t="s">
        <v>23</v>
      </c>
      <c r="F16" s="12">
        <f>[1]НМЦК_3!B7</f>
        <v>15000</v>
      </c>
      <c r="G16" s="13">
        <f>[1]НМЦК_3!C7</f>
        <v>15000</v>
      </c>
      <c r="H16" s="13">
        <f>[1]НМЦК_3!D7</f>
        <v>14800</v>
      </c>
      <c r="I16" s="13">
        <f>(F16+G16+H16)/3</f>
        <v>14933.333333333334</v>
      </c>
      <c r="J16" s="13">
        <f>[1]НМЦК_3!G7</f>
        <v>115.47005383783912</v>
      </c>
      <c r="K16" s="14">
        <f>[1]НМЦК_3!H7</f>
        <v>7.7323696766410117E-3</v>
      </c>
      <c r="L16" s="13">
        <f>I16*D16</f>
        <v>14933.333333333334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25.5">
      <c r="A17" s="11">
        <v>3</v>
      </c>
      <c r="B17" s="11" t="s">
        <v>21</v>
      </c>
      <c r="C17" s="7" t="s">
        <v>26</v>
      </c>
      <c r="D17" s="11">
        <f>[1]НМЦК_3!A8</f>
        <v>1</v>
      </c>
      <c r="E17" s="11" t="s">
        <v>23</v>
      </c>
      <c r="F17" s="12">
        <f>[1]НМЦК_3!B8</f>
        <v>46960</v>
      </c>
      <c r="G17" s="13">
        <f>[1]НМЦК_3!C8</f>
        <v>46600</v>
      </c>
      <c r="H17" s="13">
        <f>[1]НМЦК_3!D8</f>
        <v>46000</v>
      </c>
      <c r="I17" s="13">
        <f>(F17+G17+H17)/3</f>
        <v>46520</v>
      </c>
      <c r="J17" s="13">
        <f>[1]НМЦК_3!G8</f>
        <v>484.97422611928562</v>
      </c>
      <c r="K17" s="14">
        <f>[1]НМЦК_3!H8</f>
        <v>1.0425069349081805E-2</v>
      </c>
      <c r="L17" s="13">
        <f>I17*D17</f>
        <v>46520</v>
      </c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idden="1">
      <c r="A18" s="11">
        <v>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idden="1">
      <c r="A19" s="11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5"/>
      <c r="B20" s="5"/>
      <c r="C20" s="5"/>
      <c r="D20" s="5"/>
      <c r="E20" s="5"/>
      <c r="F20" s="5"/>
      <c r="G20" s="5"/>
      <c r="H20" s="5"/>
      <c r="I20" s="5"/>
      <c r="J20" s="18" t="s">
        <v>27</v>
      </c>
      <c r="K20" s="18"/>
      <c r="L20" s="15">
        <f>SUM(L15:L19)</f>
        <v>141573.33333333331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60.75" customHeight="1">
      <c r="A22" s="5"/>
      <c r="B22" s="19" t="s">
        <v>28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60.75" customHeight="1">
      <c r="A23" s="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5"/>
      <c r="B24" s="5" t="s">
        <v>29</v>
      </c>
      <c r="C24" s="5"/>
      <c r="D24" s="5"/>
      <c r="E24" s="5"/>
      <c r="F24" s="5"/>
      <c r="G24" s="5"/>
      <c r="H24" s="5"/>
      <c r="I24" s="5"/>
      <c r="J24" s="5" t="s">
        <v>30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5"/>
      <c r="B26" s="17">
        <v>46226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</sheetData>
  <mergeCells count="15">
    <mergeCell ref="A9:L9"/>
    <mergeCell ref="A1:L1"/>
    <mergeCell ref="A2:L2"/>
    <mergeCell ref="A3:L3"/>
    <mergeCell ref="B5:L5"/>
    <mergeCell ref="B7:L7"/>
    <mergeCell ref="J20:K20"/>
    <mergeCell ref="B22:L22"/>
    <mergeCell ref="B11:K11"/>
    <mergeCell ref="A13:A14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 НМЦК_3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kirov</dc:creator>
  <cp:lastModifiedBy>kirov</cp:lastModifiedBy>
  <dcterms:created xsi:type="dcterms:W3CDTF">2026-07-23T08:19:07Z</dcterms:created>
  <dcterms:modified xsi:type="dcterms:W3CDTF">2026-07-23T10:55:33Z</dcterms:modified>
</cp:coreProperties>
</file>