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85F95520-6914-4257-BBF5-7D3E061D39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L18" i="1"/>
  <c r="M18" i="1" s="1"/>
  <c r="L19" i="1"/>
  <c r="L16" i="1"/>
  <c r="I18" i="1"/>
  <c r="H18" i="1"/>
  <c r="J18" i="1" l="1"/>
  <c r="H17" i="1"/>
  <c r="I17" i="1"/>
  <c r="J17" i="1" s="1"/>
  <c r="M17" i="1"/>
  <c r="H19" i="1"/>
  <c r="I19" i="1"/>
  <c r="M19" i="1"/>
  <c r="J19" i="1" l="1"/>
  <c r="M16" i="1"/>
  <c r="M20" i="1" s="1"/>
  <c r="I16" i="1"/>
  <c r="H16" i="1"/>
  <c r="J16" i="1" l="1"/>
</calcChain>
</file>

<file path=xl/sharedStrings.xml><?xml version="1.0" encoding="utf-8"?>
<sst xmlns="http://schemas.openxmlformats.org/spreadsheetml/2006/main" count="32" uniqueCount="30">
  <si>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</si>
  <si>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</si>
  <si>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</si>
  <si>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</si>
  <si>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</si>
  <si>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</si>
  <si>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</si>
  <si>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</si>
  <si>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</si>
  <si>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</si>
  <si>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</si>
  <si>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</si>
  <si>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</si>
  <si>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</si>
  <si>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</si>
  <si>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</si>
  <si>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</si>
  <si>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</si>
  <si>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</si>
  <si>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</si>
  <si>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</si>
  <si>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</si>
  <si>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шт.</t>
  </si>
  <si>
    <t xml:space="preserve"> Автомат постоянного тока FPVM-250 (160А)</t>
  </si>
  <si>
    <t xml:space="preserve"> УЗИП FSP-D40-2P (устройство защиты от импульсных 
перенапряжений)</t>
  </si>
  <si>
    <t>Коннектор MC4 T</t>
  </si>
  <si>
    <t>м.</t>
  </si>
  <si>
    <t>В результате проведенного расчета решено НМЦК учитывать минимальное значение: 21 196 (Двадцать одна тысяча сто девяносто шесть) рублей 80 коп.</t>
  </si>
  <si>
    <t>Дата подготовки обоснования НМЦК: 29.06.2026г.</t>
  </si>
  <si>
    <t xml:space="preserve">Кабель PV1-F 6.0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</si>
</sst>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topLeftCell="A13" zoomScaleNormal="100" workbookViewId="0">
      <selection activeCell="B19" sqref="B19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</row>
    <row r="2" spans="1:14" ht="19.5" customHeight="1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3.15" customHeight="1" x14ac:dyDescent="0.25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23" customHeight="1" x14ac:dyDescent="0.25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10.45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5" customHeight="1" x14ac:dyDescent="0.25">
      <c r="A6" s="29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9"/>
      <c r="N6" s="9"/>
    </row>
    <row r="7" spans="1:14" x14ac:dyDescent="0.25">
      <c r="A7" s="28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9.75" customHeight="1" x14ac:dyDescent="0.25"/>
    <row r="9" spans="1:14" x14ac:dyDescent="0.25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1" spans="1:14" ht="31.5" customHeight="1" x14ac:dyDescent="0.25">
      <c r="A11" s="20" t="s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19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48" customHeight="1" x14ac:dyDescent="0.25">
      <c r="A16" s="7">
        <v>1</v>
      </c>
      <c r="B16" s="7" t="s">
        <v>23</v>
      </c>
      <c r="C16" s="7" t="s">
        <v>22</v>
      </c>
      <c r="D16" s="7">
        <v>1</v>
      </c>
      <c r="E16" s="8">
        <v>6880</v>
      </c>
      <c r="F16" s="8">
        <v>6880</v>
      </c>
      <c r="G16" s="8">
        <v>6890</v>
      </c>
      <c r="H16" s="14">
        <f t="shared" ref="H16" si="0">ROUND(AVERAGE(E16:G16),2)</f>
        <v>6883.33</v>
      </c>
      <c r="I16" s="14">
        <f t="shared" ref="I16" si="1">STDEV(E16:G16)</f>
        <v>5.7735026918962573</v>
      </c>
      <c r="J16" s="14">
        <f t="shared" ref="J16" si="2">I16/H16*100</f>
        <v>8.3876593042847836E-2</v>
      </c>
      <c r="K16" s="17">
        <v>0</v>
      </c>
      <c r="L16" s="14">
        <f>E16</f>
        <v>6880</v>
      </c>
      <c r="M16" s="8">
        <f>L16*D16</f>
        <v>6880</v>
      </c>
    </row>
    <row r="17" spans="1:14" s="15" customFormat="1" ht="48" customHeight="1" x14ac:dyDescent="0.25">
      <c r="A17" s="7">
        <v>2</v>
      </c>
      <c r="B17" s="7" t="s">
        <v>24</v>
      </c>
      <c r="C17" s="7" t="s">
        <v>22</v>
      </c>
      <c r="D17" s="7">
        <v>2</v>
      </c>
      <c r="E17" s="8">
        <v>2960</v>
      </c>
      <c r="F17" s="8">
        <v>3108</v>
      </c>
      <c r="G17" s="8">
        <v>2980</v>
      </c>
      <c r="H17" s="14">
        <f t="shared" ref="H17:H19" si="3">ROUND(AVERAGE(E17:G17),2)</f>
        <v>3016</v>
      </c>
      <c r="I17" s="14">
        <f t="shared" ref="I17:I19" si="4">STDEV(E17:G17)</f>
        <v>80.299439599538928</v>
      </c>
      <c r="J17" s="14">
        <f t="shared" ref="J17:J19" si="5">I17/H17*100</f>
        <v>2.6624482625841819</v>
      </c>
      <c r="K17" s="17">
        <v>1</v>
      </c>
      <c r="L17" s="14">
        <f t="shared" ref="L17:L19" si="6">E17</f>
        <v>2960</v>
      </c>
      <c r="M17" s="8">
        <f t="shared" ref="M17:M19" si="7">L17*D17</f>
        <v>5920</v>
      </c>
    </row>
    <row r="18" spans="1:14" s="15" customFormat="1" ht="48" customHeight="1" x14ac:dyDescent="0.25">
      <c r="A18" s="7">
        <v>3</v>
      </c>
      <c r="B18" s="7" t="s">
        <v>29</v>
      </c>
      <c r="C18" s="7" t="s">
        <v>26</v>
      </c>
      <c r="D18" s="7">
        <v>40</v>
      </c>
      <c r="E18" s="8">
        <v>189.6</v>
      </c>
      <c r="F18" s="8">
        <v>190</v>
      </c>
      <c r="G18" s="8">
        <v>190</v>
      </c>
      <c r="H18" s="14">
        <f t="shared" ref="H18" si="8">ROUND(AVERAGE(E18:G18),2)</f>
        <v>189.87</v>
      </c>
      <c r="I18" s="14">
        <f t="shared" ref="I18" si="9">STDEV(E18:G18)</f>
        <v>0.2309401076758536</v>
      </c>
      <c r="J18" s="14">
        <f t="shared" ref="J18" si="10">I18/H18*100</f>
        <v>0.12163064606091199</v>
      </c>
      <c r="K18" s="17">
        <v>2</v>
      </c>
      <c r="L18" s="14">
        <f t="shared" si="6"/>
        <v>189.6</v>
      </c>
      <c r="M18" s="8">
        <f t="shared" ref="M18" si="11">L18*D18</f>
        <v>7584</v>
      </c>
    </row>
    <row r="19" spans="1:14" s="15" customFormat="1" ht="48" customHeight="1" x14ac:dyDescent="0.25">
      <c r="A19" s="7">
        <v>3</v>
      </c>
      <c r="B19" s="7" t="s">
        <v>25</v>
      </c>
      <c r="C19" s="7" t="s">
        <v>22</v>
      </c>
      <c r="D19" s="7">
        <v>2</v>
      </c>
      <c r="E19" s="8">
        <v>406.4</v>
      </c>
      <c r="F19" s="8">
        <v>430</v>
      </c>
      <c r="G19" s="8">
        <v>546</v>
      </c>
      <c r="H19" s="14">
        <f t="shared" si="3"/>
        <v>460.8</v>
      </c>
      <c r="I19" s="14">
        <f t="shared" si="4"/>
        <v>74.722954973689042</v>
      </c>
      <c r="J19" s="14">
        <f t="shared" si="5"/>
        <v>16.215919048109601</v>
      </c>
      <c r="K19" s="17">
        <v>2</v>
      </c>
      <c r="L19" s="14">
        <f t="shared" si="6"/>
        <v>406.4</v>
      </c>
      <c r="M19" s="8">
        <f t="shared" si="7"/>
        <v>812.8</v>
      </c>
    </row>
    <row r="20" spans="1:14" ht="15" customHeight="1" x14ac:dyDescent="0.25">
      <c r="A20" s="21" t="s">
        <v>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6">
        <f>SUM(M16:M19)</f>
        <v>21196.799999999999</v>
      </c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3"/>
    </row>
    <row r="22" spans="1:14" ht="27" customHeight="1" x14ac:dyDescent="0.25">
      <c r="A22" s="24" t="s">
        <v>27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0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7.2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6"/>
    </row>
  </sheetData>
  <mergeCells count="13">
    <mergeCell ref="A1:L1"/>
    <mergeCell ref="A4:N4"/>
    <mergeCell ref="A5:N5"/>
    <mergeCell ref="A9:N9"/>
    <mergeCell ref="A7:N7"/>
    <mergeCell ref="A6:L6"/>
    <mergeCell ref="A2:N2"/>
    <mergeCell ref="A3:N3"/>
    <mergeCell ref="A24:M24"/>
    <mergeCell ref="A13:N13"/>
    <mergeCell ref="A11:L11"/>
    <mergeCell ref="A20:L20"/>
    <mergeCell ref="A22:M22"/>
  </mergeCells>
  <phoneticPr fontId="9" type="noConversion"/>
  <pageMargins left="0.39370078740157483" right="0.19685039370078741" top="0.39370078740157483" bottom="0.39370078740157483" header="0.51181102362204722" footer="0.51181102362204722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2026-06-29T04:14:44Z</dcterms:modified>
</cp:coreProperties>
</file>