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/>
  </bookViews>
  <sheets>
    <sheet name="0305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6" i="1" l="1"/>
  <c r="I6" i="1"/>
  <c r="L6" i="1" s="1"/>
  <c r="K6" i="1" l="1"/>
  <c r="G7" i="1"/>
  <c r="F7" i="1"/>
  <c r="E7" i="1"/>
  <c r="J5" i="1" l="1"/>
  <c r="I5" i="1"/>
  <c r="L5" i="1" s="1"/>
  <c r="K5" i="1" l="1"/>
</calcChain>
</file>

<file path=xl/sharedStrings.xml><?xml version="1.0" encoding="utf-8"?>
<sst xmlns="http://schemas.openxmlformats.org/spreadsheetml/2006/main" count="30" uniqueCount="27">
  <si>
    <t xml:space="preserve">Приложение №2
к докладной записке
</t>
  </si>
  <si>
    <t xml:space="preserve">
</t>
  </si>
  <si>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</si>
  <si>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</si>
  <si>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</si>
  <si>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</si>
  <si>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</si>
  <si>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</si>
  <si>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</si>
  <si>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</si>
  <si>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</si>
  <si>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</si>
  <si>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-</t>
  </si>
  <si>
    <t>Итого</t>
  </si>
  <si>
    <t>В результате проведенного расчета Н(М)ЦК, ЦКЕП контракта составила:</t>
  </si>
  <si>
    <t xml:space="preserve"> </t>
  </si>
  <si>
    <t>Расчет и обоснование цены контракта, заключаемого с единственным поставщиком (подрядчиком, исполнителем) (ЦКЕП)</t>
  </si>
  <si>
    <t>Эмаль ПФ глянцевая, белая</t>
  </si>
  <si>
    <t>кг</t>
  </si>
  <si>
    <t>Заместитель начальника ФКУ ИК-13 УФСИН России по Тюменской области                                                                                                                     О.С. Копылова</t>
  </si>
  <si>
    <t>Поставщик №1</t>
  </si>
  <si>
    <t>Поставщик №2</t>
  </si>
  <si>
    <t>Поставщик №3</t>
  </si>
  <si>
    <t>Эмаль ПФ глянцевая, светло-серая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</si>
  <si>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</si>
  <si>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</si>
  <si>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 Метод сопоставимых рыночных цен (анализ рынка) согласно Приказу Минэкономразвития России от 02.10.2013 N 567 "Об утверждении Методических рекомендаций по применению методов определения начальной(максимальной) цены контракта, цены контракта, заключаемого с единственным поставщиком(подрядчиком, исполнителем)". Коэффициент вариации не превышает 33%, допускается использование приведенных цен.
* * В связи с тем, что  расчет и обоснование цены контракта производится для целей осуществлния закупки у единственного поставщика на основании п. 4 ч. 1 ст. 93 44-ФЗ, через единый агрегатор торговли "Березка", для расчета и определения цены контракта используеться наименьшее ценовое предложенние поставщика  (Поставщик №2) в связи с чем ЦКЕП составила – 14751  рубль 40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</si>
</sst>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0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/>
    </xf>
    <xf numFmtId="2" fontId="5" fillId="0" borderId="0" xfId="0" applyNumberFormat="1" applyFont="1" applyAlignment="1">
      <alignment horizontal="center" vertical="top"/>
    </xf>
    <xf numFmtId="2" fontId="1" fillId="0" borderId="0" xfId="0" applyNumberFormat="1" applyFont="1"/>
    <xf numFmtId="0" fontId="3" fillId="0" borderId="0" xfId="0" applyFont="1" applyAlignment="1">
      <alignment horizontal="right"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/>
    <xf numFmtId="2" fontId="7" fillId="0" borderId="0" xfId="0" applyNumberFormat="1" applyFont="1" applyAlignment="1">
      <alignment horizontal="center" vertical="top"/>
    </xf>
    <xf numFmtId="2" fontId="7" fillId="0" borderId="0" xfId="0" applyNumberFormat="1" applyFont="1"/>
    <xf numFmtId="0" fontId="7" fillId="2" borderId="0" xfId="0" applyFont="1" applyFill="1"/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2" fontId="3" fillId="2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914400</xdr:rowOff>
    </xdr:from>
    <xdr:to>
      <xdr:col>9</xdr:col>
      <xdr:colOff>1000125</xdr:colOff>
      <xdr:row>3</xdr:row>
      <xdr:rowOff>1352550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2562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1009650</xdr:rowOff>
    </xdr:from>
    <xdr:to>
      <xdr:col>11</xdr:col>
      <xdr:colOff>0</xdr:colOff>
      <xdr:row>3</xdr:row>
      <xdr:rowOff>1362075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574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3</xdr:row>
      <xdr:rowOff>1638300</xdr:rowOff>
    </xdr:from>
    <xdr:to>
      <xdr:col>11</xdr:col>
      <xdr:colOff>1485900</xdr:colOff>
      <xdr:row>3</xdr:row>
      <xdr:rowOff>2000250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328612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283427</xdr:colOff>
      <xdr:row>3</xdr:row>
      <xdr:rowOff>1435719</xdr:rowOff>
    </xdr:from>
    <xdr:to>
      <xdr:col>11</xdr:col>
      <xdr:colOff>435827</xdr:colOff>
      <xdr:row>3</xdr:row>
      <xdr:rowOff>1664319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308517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5"/>
  <sheetViews>
    <sheetView tabSelected="1" topLeftCell="A4" zoomScaleNormal="100" workbookViewId="0">
      <selection activeCell="M8" sqref="M8"/>
    </sheetView>
  </sheetViews>
  <sheetFormatPr defaultRowHeight="12.75" customHeight="1" x14ac:dyDescent="0.25"/>
  <cols>
    <col min="1" max="1" width="3.140625" style="1" customWidth="1"/>
    <col min="2" max="2" width="42.7109375" style="1" customWidth="1"/>
    <col min="3" max="3" width="7.140625" style="1" customWidth="1"/>
    <col min="4" max="4" width="6.5703125" style="2" customWidth="1"/>
    <col min="5" max="5" width="9.5703125" style="2" customWidth="1"/>
    <col min="6" max="6" width="9.42578125" style="2" customWidth="1"/>
    <col min="7" max="7" width="9.7109375" style="2" customWidth="1"/>
    <col min="8" max="8" width="4" style="2" customWidth="1"/>
    <col min="9" max="9" width="16" style="2" customWidth="1"/>
    <col min="10" max="10" width="15.42578125" style="1" customWidth="1"/>
    <col min="11" max="11" width="14.28515625" style="1" customWidth="1"/>
    <col min="12" max="12" width="22.7109375" style="1" customWidth="1"/>
    <col min="13" max="13" width="15.85546875" style="3" customWidth="1"/>
    <col min="14" max="14" width="14.7109375" style="1" customWidth="1"/>
    <col min="15" max="15" width="14.42578125" style="1" customWidth="1"/>
    <col min="16" max="257" width="9.140625" style="1" customWidth="1"/>
  </cols>
  <sheetData>
    <row r="1" spans="1:15" ht="39" customHeight="1" x14ac:dyDescent="0.25">
      <c r="L1" s="9" t="s">
        <v>0</v>
      </c>
    </row>
    <row r="2" spans="1:15" ht="51.75" customHeight="1" x14ac:dyDescent="0.25">
      <c r="A2" s="10" t="s">
        <v>1</v>
      </c>
      <c r="B2" s="37" t="s">
        <v>16</v>
      </c>
      <c r="C2" s="38"/>
      <c r="D2" s="38"/>
      <c r="E2" s="38"/>
      <c r="F2" s="38"/>
      <c r="G2" s="38"/>
      <c r="H2" s="38"/>
      <c r="I2" s="38"/>
      <c r="J2" s="38"/>
      <c r="K2" s="38"/>
      <c r="L2" s="39"/>
    </row>
    <row r="3" spans="1:15" ht="39" customHeight="1" x14ac:dyDescent="0.25">
      <c r="A3" s="42" t="s">
        <v>2</v>
      </c>
      <c r="B3" s="44" t="s">
        <v>3</v>
      </c>
      <c r="C3" s="44" t="s">
        <v>4</v>
      </c>
      <c r="D3" s="44" t="s">
        <v>5</v>
      </c>
      <c r="E3" s="45" t="s">
        <v>6</v>
      </c>
      <c r="F3" s="45"/>
      <c r="G3" s="45"/>
      <c r="H3" s="45"/>
      <c r="I3" s="46" t="s">
        <v>7</v>
      </c>
      <c r="J3" s="46"/>
      <c r="K3" s="46"/>
      <c r="L3" s="15" t="s">
        <v>8</v>
      </c>
      <c r="M3" s="11"/>
    </row>
    <row r="4" spans="1:15" ht="163.5" customHeight="1" x14ac:dyDescent="0.25">
      <c r="A4" s="43"/>
      <c r="B4" s="45"/>
      <c r="C4" s="45"/>
      <c r="D4" s="45"/>
      <c r="E4" s="16" t="s">
        <v>20</v>
      </c>
      <c r="F4" s="16" t="s">
        <v>21</v>
      </c>
      <c r="G4" s="16" t="s">
        <v>22</v>
      </c>
      <c r="H4" s="16" t="s">
        <v>9</v>
      </c>
      <c r="I4" s="17" t="s">
        <v>10</v>
      </c>
      <c r="J4" s="17" t="s">
        <v>11</v>
      </c>
      <c r="K4" s="17" t="s">
        <v>24</v>
      </c>
      <c r="L4" s="17" t="s">
        <v>25</v>
      </c>
      <c r="M4" s="11"/>
    </row>
    <row r="5" spans="1:15" s="4" customFormat="1" x14ac:dyDescent="0.25">
      <c r="A5" s="18">
        <v>1</v>
      </c>
      <c r="B5" s="19" t="s">
        <v>17</v>
      </c>
      <c r="C5" s="20" t="s">
        <v>18</v>
      </c>
      <c r="D5" s="21">
        <v>40</v>
      </c>
      <c r="E5" s="22">
        <v>445.5</v>
      </c>
      <c r="F5" s="22">
        <v>251.11</v>
      </c>
      <c r="G5" s="22">
        <v>433.5</v>
      </c>
      <c r="H5" s="23" t="s">
        <v>12</v>
      </c>
      <c r="I5" s="24">
        <f t="shared" ref="I5:I6" si="0">AVERAGE(E5:G5)</f>
        <v>376.70333333333338</v>
      </c>
      <c r="J5" s="25">
        <f t="shared" ref="J5:J6" si="1">STDEV(E5:G5)</f>
        <v>108.9323828497904</v>
      </c>
      <c r="K5" s="25">
        <f t="shared" ref="K5:K6" si="2">J5/I5*100</f>
        <v>28.917286684426397</v>
      </c>
      <c r="L5" s="26">
        <f>D5*I5</f>
        <v>15068.133333333335</v>
      </c>
      <c r="M5" s="12"/>
      <c r="N5" s="7"/>
      <c r="O5" s="5"/>
    </row>
    <row r="6" spans="1:15" s="4" customFormat="1" x14ac:dyDescent="0.25">
      <c r="A6" s="18">
        <v>2</v>
      </c>
      <c r="B6" s="19" t="s">
        <v>23</v>
      </c>
      <c r="C6" s="20" t="s">
        <v>18</v>
      </c>
      <c r="D6" s="27">
        <v>20</v>
      </c>
      <c r="E6" s="28">
        <v>445.5</v>
      </c>
      <c r="F6" s="28">
        <v>235.35</v>
      </c>
      <c r="G6" s="28">
        <v>320</v>
      </c>
      <c r="H6" s="23" t="s">
        <v>12</v>
      </c>
      <c r="I6" s="24">
        <f t="shared" si="0"/>
        <v>333.61666666666667</v>
      </c>
      <c r="J6" s="25">
        <f t="shared" si="1"/>
        <v>105.73464821586785</v>
      </c>
      <c r="K6" s="25">
        <f t="shared" si="2"/>
        <v>31.693455027986566</v>
      </c>
      <c r="L6" s="26">
        <f>D6*I6</f>
        <v>6672.3333333333339</v>
      </c>
      <c r="M6" s="12"/>
      <c r="N6" s="7"/>
      <c r="O6" s="5"/>
    </row>
    <row r="7" spans="1:15" s="4" customFormat="1" x14ac:dyDescent="0.2">
      <c r="A7" s="29"/>
      <c r="B7" s="30" t="s">
        <v>13</v>
      </c>
      <c r="C7" s="31"/>
      <c r="D7" s="27"/>
      <c r="E7" s="28">
        <f>E5*D5</f>
        <v>17820</v>
      </c>
      <c r="F7" s="28">
        <f>F5*D5</f>
        <v>10044.400000000001</v>
      </c>
      <c r="G7" s="28">
        <f>G5*D5</f>
        <v>17340</v>
      </c>
      <c r="H7" s="23" t="s">
        <v>12</v>
      </c>
      <c r="I7" s="32"/>
      <c r="J7" s="33"/>
      <c r="K7" s="33"/>
      <c r="L7" s="34">
        <v>21740.46</v>
      </c>
      <c r="M7" s="12"/>
      <c r="N7" s="5"/>
    </row>
    <row r="8" spans="1:15" ht="19.5" customHeight="1" x14ac:dyDescent="0.25">
      <c r="A8" s="35"/>
      <c r="B8" s="40" t="s">
        <v>14</v>
      </c>
      <c r="C8" s="40"/>
      <c r="D8" s="40"/>
      <c r="E8" s="40"/>
      <c r="F8" s="40"/>
      <c r="G8" s="40"/>
      <c r="H8" s="40"/>
      <c r="I8" s="40"/>
      <c r="J8" s="40"/>
      <c r="K8" s="40"/>
      <c r="L8" s="36"/>
      <c r="M8" s="13"/>
      <c r="N8" s="8"/>
      <c r="O8" s="8"/>
    </row>
    <row r="9" spans="1:15" ht="88.5" customHeight="1" x14ac:dyDescent="0.25">
      <c r="A9" s="47" t="s">
        <v>26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9"/>
      <c r="M9" s="13"/>
    </row>
    <row r="10" spans="1:15" ht="41.25" customHeight="1" x14ac:dyDescent="0.25">
      <c r="A10" s="41" t="s">
        <v>19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13"/>
    </row>
    <row r="11" spans="1:15" ht="69.75" customHeight="1" x14ac:dyDescent="0.25">
      <c r="A11" s="11"/>
      <c r="B11" s="11"/>
      <c r="C11" s="11"/>
      <c r="D11" s="14"/>
      <c r="E11" s="14"/>
      <c r="F11" s="14"/>
      <c r="G11" s="14"/>
      <c r="H11" s="14"/>
      <c r="I11" s="14"/>
      <c r="J11" s="11"/>
      <c r="K11" s="11"/>
      <c r="L11" s="11"/>
      <c r="M11" s="11"/>
    </row>
    <row r="12" spans="1:15" ht="69.75" customHeight="1" x14ac:dyDescent="0.25"/>
    <row r="13" spans="1:15" ht="69.75" customHeight="1" x14ac:dyDescent="0.25"/>
    <row r="14" spans="1:15" ht="69.75" customHeight="1" x14ac:dyDescent="0.25">
      <c r="B14" s="1" t="s">
        <v>15</v>
      </c>
    </row>
    <row r="15" spans="1:15" ht="15" x14ac:dyDescent="0.25">
      <c r="B15" s="6"/>
    </row>
  </sheetData>
  <mergeCells count="10">
    <mergeCell ref="B2:L2"/>
    <mergeCell ref="B8:K8"/>
    <mergeCell ref="A10:L10"/>
    <mergeCell ref="A3:A4"/>
    <mergeCell ref="B3:B4"/>
    <mergeCell ref="C3:C4"/>
    <mergeCell ref="D3:D4"/>
    <mergeCell ref="E3:H3"/>
    <mergeCell ref="I3:K3"/>
    <mergeCell ref="A9:L9"/>
  </mergeCells>
  <pageMargins left="0.7083330000000001" right="0.7083330000000001" top="0.74791700000000005" bottom="0.74791700000000005" header="0.51181100000000002" footer="0.51181100000000002"/>
  <pageSetup paperSize="9" scale="81" firstPageNumber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customHeight="1" x14ac:dyDescent="0.25"/>
  <sheetData/>
  <pageMargins left="0.7" right="0.7" top="0.75" bottom="0.75" header="0.51181100000000002" footer="0.51181100000000002"/>
  <pageSetup paperSize="9" scale="9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0305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2026-05-04T13:16:04Z</cp:lastPrinted>
  <dcterms:created xsi:type="dcterms:W3CDTF">2026-06-23T05:55:09Z</dcterms:created>
  <dcterms:modified xsi:type="dcterms:W3CDTF">2026-08-31T05:14:08Z</dcterms:modified>
  <cp:version>786432</cp:version>
</cp:coreProperties>
</file>