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НМЦК 2" sheetId="2" r:id="rId1"/>
  </sheets>
  <calcPr calcId="125725"/>
</workbook>
</file>

<file path=xl/calcChain.xml><?xml version="1.0" encoding="utf-8"?>
<calcChain xmlns="http://schemas.openxmlformats.org/spreadsheetml/2006/main">
  <c r="I8" i="2"/>
  <c r="K8" s="1"/>
  <c r="I9"/>
  <c r="H8"/>
  <c r="H9"/>
  <c r="L9" l="1"/>
  <c r="M9" s="1"/>
  <c r="K9"/>
  <c r="L8"/>
  <c r="M8" s="1"/>
  <c r="M10" l="1"/>
</calcChain>
</file>

<file path=xl/sharedStrings.xml><?xml version="1.0" encoding="utf-8"?>
<sst xmlns="http://schemas.openxmlformats.org/spreadsheetml/2006/main" count="25" uniqueCount="23">
  <si>
    <t>Наименование товара</t>
  </si>
  <si>
    <t>ТАБЛИЦА СВЕДЕНИЙ, ИСПОЛЬЗУЕМЫХ ДЛЯ ОПРЕДЕЛЕНИЯ И ОБОСНОВАНИЯ НАЧАЛЬНОЙ (МАКСИМАЛЬНОЙ) ЦЕНЫ КОНТРАКТА</t>
  </si>
  <si>
    <t>на поставку медицинских изделий</t>
  </si>
  <si>
    <t>№ п/п</t>
  </si>
  <si>
    <t>Ед. изм.</t>
  </si>
  <si>
    <t xml:space="preserve">Кол-во товара </t>
  </si>
  <si>
    <t>Реквизиты документов, использованных для определения НМЦК, источники информации</t>
  </si>
  <si>
    <t>Коэфф. вариации, %</t>
  </si>
  <si>
    <t>Ставка НДС, %</t>
  </si>
  <si>
    <t>НДС, руб.</t>
  </si>
  <si>
    <t xml:space="preserve">13
</t>
  </si>
  <si>
    <t>Общая цена (итого), руб.</t>
  </si>
  <si>
    <t xml:space="preserve">Средневзвешенное значение за ед. (руб.)
</t>
  </si>
  <si>
    <t xml:space="preserve">Цена единицы медицинского изделия (руб.)
</t>
  </si>
  <si>
    <t xml:space="preserve">Стоимость, руб. </t>
  </si>
  <si>
    <t>Цена за ед.изм с НДС., руб.</t>
  </si>
  <si>
    <t>Цена за ед.изм. С НДС, руб.</t>
  </si>
  <si>
    <t>Цена за ед.изм. С НДЧС, руб.</t>
  </si>
  <si>
    <t>шт.</t>
  </si>
  <si>
    <t xml:space="preserve">КП №1; вх № 38 от 16.03.26    </t>
  </si>
  <si>
    <t xml:space="preserve">КП №2; вх № 39 от 16.03.26    </t>
  </si>
  <si>
    <t xml:space="preserve">КП №3; вх № 40 от 16.03.26      </t>
  </si>
  <si>
    <t>Световод диффузионного типа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</si>
</sst>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9"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u/>
      <sz val="8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8"/>
      <color indexed="8"/>
      <name val="Times New Roman"/>
      <family val="1"/>
      <charset val="1"/>
    </font>
    <font>
      <sz val="9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25">
    <xf numFmtId="0" fontId="0" fillId="0" borderId="0" xfId="0"/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center" wrapText="1"/>
    </xf>
    <xf numFmtId="4" fontId="6" fillId="0" borderId="2" xfId="0" applyNumberFormat="1" applyFont="1" applyBorder="1" applyAlignment="1">
      <alignment horizontal="center" vertical="center"/>
    </xf>
    <xf numFmtId="4" fontId="2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43" fontId="1" fillId="0" borderId="2" xfId="1" applyFont="1" applyBorder="1" applyAlignment="1">
      <alignment horizontal="center" vertical="center" wrapText="1"/>
    </xf>
    <xf numFmtId="43" fontId="4" fillId="0" borderId="2" xfId="1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right" wrapText="1"/>
    </xf>
    <xf numFmtId="0" fontId="2" fillId="0" borderId="7" xfId="0" applyFont="1" applyBorder="1" applyAlignment="1">
      <alignment horizontal="right" wrapText="1"/>
    </xf>
    <xf numFmtId="0" fontId="2" fillId="0" borderId="8" xfId="0" applyFont="1" applyBorder="1" applyAlignment="1">
      <alignment horizontal="right" wrapText="1"/>
    </xf>
    <xf numFmtId="0" fontId="2" fillId="0" borderId="0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M10"/>
  <sheetViews>
    <sheetView tabSelected="1" workbookViewId="0">
      <selection activeCell="B16" sqref="B16"/>
    </sheetView>
  </sheetViews>
  <sheetFormatPr defaultRowHeight="15"/>
  <cols>
    <col min="2" max="2" width="22.28515625" customWidth="1"/>
    <col min="5" max="5" width="10.7109375" bestFit="1" customWidth="1"/>
    <col min="6" max="7" width="10.42578125" bestFit="1" customWidth="1"/>
    <col min="13" max="13" width="12.42578125" customWidth="1"/>
  </cols>
  <sheetData>
    <row r="2" spans="1:13">
      <c r="A2" s="19" t="s">
        <v>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3" ht="22.9" customHeight="1">
      <c r="A4" s="21" t="s">
        <v>3</v>
      </c>
      <c r="B4" s="21" t="s">
        <v>0</v>
      </c>
      <c r="C4" s="21" t="s">
        <v>4</v>
      </c>
      <c r="D4" s="21" t="s">
        <v>5</v>
      </c>
      <c r="E4" s="21" t="s">
        <v>6</v>
      </c>
      <c r="F4" s="21"/>
      <c r="G4" s="21"/>
      <c r="H4" s="21" t="s">
        <v>7</v>
      </c>
      <c r="I4" s="21" t="s">
        <v>12</v>
      </c>
      <c r="J4" s="22" t="s">
        <v>8</v>
      </c>
      <c r="K4" s="21" t="s">
        <v>9</v>
      </c>
      <c r="L4" s="21" t="s">
        <v>13</v>
      </c>
      <c r="M4" s="21" t="s">
        <v>14</v>
      </c>
    </row>
    <row r="5" spans="1:13" ht="33.75">
      <c r="A5" s="21"/>
      <c r="B5" s="21"/>
      <c r="C5" s="21"/>
      <c r="D5" s="21"/>
      <c r="E5" s="12" t="s">
        <v>19</v>
      </c>
      <c r="F5" s="15" t="s">
        <v>20</v>
      </c>
      <c r="G5" s="15" t="s">
        <v>21</v>
      </c>
      <c r="H5" s="21"/>
      <c r="I5" s="21"/>
      <c r="J5" s="23"/>
      <c r="K5" s="21"/>
      <c r="L5" s="21"/>
      <c r="M5" s="21"/>
    </row>
    <row r="6" spans="1:13" ht="33.75">
      <c r="A6" s="21"/>
      <c r="B6" s="21"/>
      <c r="C6" s="21"/>
      <c r="D6" s="21"/>
      <c r="E6" s="8" t="s">
        <v>15</v>
      </c>
      <c r="F6" s="8" t="s">
        <v>16</v>
      </c>
      <c r="G6" s="8" t="s">
        <v>17</v>
      </c>
      <c r="H6" s="21"/>
      <c r="I6" s="21"/>
      <c r="J6" s="24"/>
      <c r="K6" s="21"/>
      <c r="L6" s="21"/>
      <c r="M6" s="21"/>
    </row>
    <row r="7" spans="1:13" ht="22.5">
      <c r="A7" s="1">
        <v>1</v>
      </c>
      <c r="B7" s="1">
        <v>2</v>
      </c>
      <c r="C7" s="1">
        <v>3</v>
      </c>
      <c r="D7" s="1">
        <v>4</v>
      </c>
      <c r="E7" s="1">
        <v>5</v>
      </c>
      <c r="F7" s="1">
        <v>6</v>
      </c>
      <c r="G7" s="1">
        <v>7</v>
      </c>
      <c r="H7" s="1">
        <v>8</v>
      </c>
      <c r="I7" s="1">
        <v>9</v>
      </c>
      <c r="J7" s="2">
        <v>10</v>
      </c>
      <c r="K7" s="1">
        <v>11</v>
      </c>
      <c r="L7" s="1">
        <v>12</v>
      </c>
      <c r="M7" s="1" t="s">
        <v>10</v>
      </c>
    </row>
    <row r="8" spans="1:13" ht="18.75" customHeight="1">
      <c r="A8" s="14">
        <v>2</v>
      </c>
      <c r="B8" s="11" t="s">
        <v>22</v>
      </c>
      <c r="C8" s="3" t="s">
        <v>18</v>
      </c>
      <c r="D8" s="7">
        <v>1</v>
      </c>
      <c r="E8" s="9">
        <v>14112</v>
      </c>
      <c r="F8" s="10">
        <v>14253.12</v>
      </c>
      <c r="G8" s="10">
        <v>14323.68</v>
      </c>
      <c r="H8" s="5">
        <f t="shared" ref="H8:H9" si="0">(STDEV(E8,F8,G8)/AVERAGE(E8,F8,G8))*100</f>
        <v>0.75745052809099134</v>
      </c>
      <c r="I8" s="4">
        <f t="shared" ref="I8:I9" si="1">ROUND(AVERAGE(E8,F8,G8),2)</f>
        <v>14229.6</v>
      </c>
      <c r="J8" s="4">
        <v>0</v>
      </c>
      <c r="K8" s="5">
        <f t="shared" ref="K8:K9" si="2">I8*(J8/100)</f>
        <v>0</v>
      </c>
      <c r="L8" s="5">
        <f t="shared" ref="L8:L9" si="3">ROUND(I8+K8,2)</f>
        <v>14229.6</v>
      </c>
      <c r="M8" s="5">
        <f t="shared" ref="M8:M9" si="4">D8*L8</f>
        <v>14229.6</v>
      </c>
    </row>
    <row r="9" spans="1:13" ht="17.25" customHeight="1">
      <c r="A9" s="13">
        <v>4</v>
      </c>
      <c r="B9" s="11" t="s">
        <v>22</v>
      </c>
      <c r="C9" s="3" t="s">
        <v>18</v>
      </c>
      <c r="D9" s="7">
        <v>1</v>
      </c>
      <c r="E9" s="9">
        <v>14112</v>
      </c>
      <c r="F9" s="10">
        <v>14253.12</v>
      </c>
      <c r="G9" s="10">
        <v>14323.68</v>
      </c>
      <c r="H9" s="5">
        <f t="shared" si="0"/>
        <v>0.75745052809099134</v>
      </c>
      <c r="I9" s="4">
        <f t="shared" si="1"/>
        <v>14229.6</v>
      </c>
      <c r="J9" s="4">
        <v>0</v>
      </c>
      <c r="K9" s="5">
        <f t="shared" si="2"/>
        <v>0</v>
      </c>
      <c r="L9" s="5">
        <f t="shared" si="3"/>
        <v>14229.6</v>
      </c>
      <c r="M9" s="5">
        <f t="shared" si="4"/>
        <v>14229.6</v>
      </c>
    </row>
    <row r="10" spans="1:13">
      <c r="A10" s="16" t="s">
        <v>11</v>
      </c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8"/>
      <c r="M10" s="6">
        <f>SUM(M8:M9)</f>
        <v>28459.200000000001</v>
      </c>
    </row>
  </sheetData>
  <mergeCells count="14">
    <mergeCell ref="A10:L10"/>
    <mergeCell ref="A2:M2"/>
    <mergeCell ref="A3:M3"/>
    <mergeCell ref="A4:A6"/>
    <mergeCell ref="B4:B6"/>
    <mergeCell ref="C4:C6"/>
    <mergeCell ref="D4:D6"/>
    <mergeCell ref="E4:G4"/>
    <mergeCell ref="H4:H6"/>
    <mergeCell ref="I4:I6"/>
    <mergeCell ref="J4:J6"/>
    <mergeCell ref="K4:K6"/>
    <mergeCell ref="L4:L6"/>
    <mergeCell ref="M4:M6"/>
  </mergeCells>
  <pageMargins left="0.70866141732283472" right="0.70866141732283472" top="0.74803149606299213" bottom="0.74803149606299213" header="0.31496062992125984" footer="0.31496062992125984"/>
  <pageSetup paperSize="9" scale="9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НМЦК 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2026-03-18T08:54:16Z</dcterms:modified>
</cp:coreProperties>
</file>