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АРСТ\монопольный комлайнс\"/>
    </mc:Choice>
  </mc:AlternateContent>
  <xr:revisionPtr revIDLastSave="0" documentId="13_ncr:1_{5E2F74C6-5F56-4BCE-80E8-7C17171BD9D4}" xr6:coauthVersionLast="47" xr6:coauthVersionMax="47" xr10:uidLastSave="{00000000-0000-0000-0000-000000000000}"/>
  <bookViews>
    <workbookView xWindow="30420" yWindow="975" windowWidth="26355" windowHeight="14295" xr2:uid="{00000000-000D-0000-FFFF-FFFF00000000}"/>
  </bookViews>
  <sheets>
    <sheet name="Расчет (2)" sheetId="5" r:id="rId1"/>
  </sheets>
  <definedNames>
    <definedName name="_xlnm._FilterDatabase" localSheetId="0" hidden="1">'Расчет (2)'!$A$10:$N$13</definedName>
    <definedName name="_xlnm.Print_Area" localSheetId="0">'Расчет (2)'!$A$1:$N$17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5" l="1"/>
  <c r="L12" i="5" l="1"/>
  <c r="M12" i="5" s="1"/>
  <c r="N12" i="5" s="1"/>
  <c r="K12" i="5"/>
  <c r="I12" i="5"/>
  <c r="J12" i="5" s="1"/>
  <c r="N13" i="5" l="1"/>
</calcChain>
</file>

<file path=xl/sharedStrings.xml><?xml version="1.0" encoding="utf-8"?>
<sst xmlns="http://schemas.openxmlformats.org/spreadsheetml/2006/main" count="28" uniqueCount="28">
  <si>
    <t>№</t>
  </si>
  <si>
    <t>Наименование предмета контракта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</si>
  <si>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</si>
  <si>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</si>
  <si>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</si>
  <si>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</si>
  <si>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</si>
  <si>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</si>
  <si>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</si>
  <si>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</si>
  <si>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 xml:space="preserve">Коммерческое предложение №1 
</t>
  </si>
  <si>
    <t xml:space="preserve">Коммерческое предложение  №2 
</t>
  </si>
  <si>
    <t xml:space="preserve">Обоснование начальной (максимальной) цены контракта осуществляется посредством применения метода сопоставимых рыночных цен (анализа рынка) </t>
  </si>
  <si>
    <t xml:space="preserve">в соответствии с ч.2 ст. 22 Федерального закона от 05.04.2013 № 44-ФЗ  </t>
  </si>
  <si>
    <t>«О контрактной системе в сфере закупок товаров, работ, услуг для обеспечения государственных и муниципальных нужд»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</si>
  <si>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табличных редакторов.</t>
  </si>
  <si>
    <r>
      <rPr>
        <b/>
        <sz val="20"/>
        <color indexed="8"/>
        <rFont val="Times New Roman"/>
        <family val="1"/>
        <charset val="204"/>
      </rPr>
      <t>Расчет НМЦК по формуле</t>
    </r>
    <r>
      <rPr>
        <sz val="2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</si>
  <si>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20"/>
        <color indexed="8"/>
        <rFont val="Times New Roman"/>
        <family val="1"/>
        <charset val="204"/>
      </rPr>
      <t xml:space="preserve">         (не должен превышать 33%)</t>
    </r>
  </si>
  <si>
    <t>Мин. цена за единицу изм. (руб.)</t>
  </si>
  <si>
    <t>В результате проведенного расчета Н(М)ЦК, ЦКЕП договора составила, руб.:</t>
  </si>
  <si>
    <t xml:space="preserve">           Начальная (максимальная) цена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– приказ), были направлены запросы о предоставлении ценовой информации.</t>
  </si>
  <si>
    <t xml:space="preserve">           Таким образом, значение коэффициента не превышает 33%, совокупность ценовых значений является однородной.
           Начальная (максимальная) цена контракта включает в себя стоимость Товара, все налоги, сборы, государственные пошлины и другие обязательные платежи, предусмотренные законодательством Российской Федерации, расходы на страхование Товара, расходы на упаковку и маркировку, погрузку, доставку к месту поставки, разгрузку, оформление документов, необходимых для осуществления поставки данного вида Товара, а также всех иных расходов, которые могут возникнуть при исполнении обязательств по поставке Товара.</t>
  </si>
  <si>
    <t>ед.изм</t>
  </si>
  <si>
    <t>кол-во</t>
  </si>
  <si>
    <t xml:space="preserve">Коммерческое предложение  №3 </t>
  </si>
  <si>
    <t>чел.</t>
  </si>
  <si>
    <t xml:space="preserve">           Предмет закупки –оказание услуг по проведению обучения по программе Антимонопольный комплайнс</t>
  </si>
  <si>
    <t>оказание услуг по проведению обучения по программе Антимонопольный комплайнс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</si>
</sst>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20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4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11" fillId="0" borderId="0" xfId="0" applyFont="1" applyBorder="1" applyAlignment="1">
      <alignment horizontal="left" vertical="distributed" wrapText="1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10</xdr:row>
      <xdr:rowOff>1019175</xdr:rowOff>
    </xdr:from>
    <xdr:to>
      <xdr:col>8</xdr:col>
      <xdr:colOff>933450</xdr:colOff>
      <xdr:row>10</xdr:row>
      <xdr:rowOff>1371600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6372225"/>
          <a:ext cx="238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76200</xdr:colOff>
      <xdr:row>10</xdr:row>
      <xdr:rowOff>1790700</xdr:rowOff>
    </xdr:from>
    <xdr:to>
      <xdr:col>7</xdr:col>
      <xdr:colOff>1666875</xdr:colOff>
      <xdr:row>10</xdr:row>
      <xdr:rowOff>2324100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7143750"/>
          <a:ext cx="15906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10</xdr:row>
      <xdr:rowOff>2095500</xdr:rowOff>
    </xdr:from>
    <xdr:to>
      <xdr:col>9</xdr:col>
      <xdr:colOff>1666875</xdr:colOff>
      <xdr:row>10</xdr:row>
      <xdr:rowOff>2676525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7448550"/>
          <a:ext cx="1666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10</xdr:row>
      <xdr:rowOff>1428750</xdr:rowOff>
    </xdr:from>
    <xdr:to>
      <xdr:col>9</xdr:col>
      <xdr:colOff>0</xdr:colOff>
      <xdr:row>10</xdr:row>
      <xdr:rowOff>2095500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6781800"/>
          <a:ext cx="1704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1228725</xdr:colOff>
      <xdr:row>10</xdr:row>
      <xdr:rowOff>3038475</xdr:rowOff>
    </xdr:from>
    <xdr:to>
      <xdr:col>10</xdr:col>
      <xdr:colOff>3371850</xdr:colOff>
      <xdr:row>10</xdr:row>
      <xdr:rowOff>3581400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0" y="8396288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1190625</xdr:colOff>
      <xdr:row>10</xdr:row>
      <xdr:rowOff>2419350</xdr:rowOff>
    </xdr:from>
    <xdr:to>
      <xdr:col>10</xdr:col>
      <xdr:colOff>1343025</xdr:colOff>
      <xdr:row>10</xdr:row>
      <xdr:rowOff>2647950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77724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7"/>
  <sheetViews>
    <sheetView tabSelected="1" view="pageBreakPreview" zoomScale="40" zoomScaleNormal="40" zoomScaleSheetLayoutView="40" workbookViewId="0">
      <selection activeCell="A15" sqref="A15:N15"/>
    </sheetView>
  </sheetViews>
  <sheetFormatPr defaultColWidth="9.140625" defaultRowHeight="26.25" x14ac:dyDescent="0.4"/>
  <cols>
    <col min="1" max="1" width="7.28515625" style="5" customWidth="1"/>
    <col min="2" max="2" width="76.85546875" style="1" customWidth="1"/>
    <col min="3" max="3" width="12" style="1" customWidth="1"/>
    <col min="4" max="4" width="12.140625" style="1" customWidth="1"/>
    <col min="5" max="7" width="30.5703125" style="13" customWidth="1"/>
    <col min="8" max="10" width="25.7109375" style="13" customWidth="1"/>
    <col min="11" max="11" width="61.42578125" style="13" customWidth="1"/>
    <col min="12" max="12" width="23.5703125" style="13" customWidth="1"/>
    <col min="13" max="13" width="22" style="13" customWidth="1"/>
    <col min="14" max="14" width="23.7109375" style="13" customWidth="1"/>
    <col min="15" max="15" width="9.140625" style="1"/>
    <col min="16" max="16" width="18.85546875" style="1" bestFit="1" customWidth="1"/>
    <col min="17" max="16384" width="9.140625" style="1"/>
  </cols>
  <sheetData>
    <row r="1" spans="1:29" ht="9.75" customHeight="1" x14ac:dyDescent="0.4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9" ht="27" x14ac:dyDescent="0.4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29" ht="27" x14ac:dyDescent="0.4">
      <c r="A3" s="40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29" ht="27" x14ac:dyDescent="0.4">
      <c r="A4" s="40" t="s">
        <v>14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29" ht="8.25" customHeight="1" x14ac:dyDescent="0.4">
      <c r="A5" s="7"/>
      <c r="B5" s="6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</row>
    <row r="6" spans="1:29" ht="111.75" customHeight="1" x14ac:dyDescent="0.4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"/>
      <c r="P6" s="2"/>
      <c r="Q6" s="2"/>
      <c r="R6" s="2"/>
      <c r="S6" s="2"/>
      <c r="T6" s="2"/>
      <c r="U6" s="2"/>
      <c r="V6" s="2"/>
      <c r="W6" s="3"/>
      <c r="X6" s="3"/>
      <c r="Y6" s="3"/>
      <c r="Z6" s="3"/>
      <c r="AA6" s="3"/>
      <c r="AB6" s="3"/>
      <c r="AC6" s="3"/>
    </row>
    <row r="7" spans="1:29" ht="18" hidden="1" customHeight="1" x14ac:dyDescent="0.4">
      <c r="A7" s="8"/>
      <c r="B7" s="8"/>
      <c r="C7" s="8"/>
      <c r="D7" s="8"/>
      <c r="E7" s="10"/>
      <c r="F7" s="10"/>
      <c r="G7" s="10"/>
      <c r="H7" s="10"/>
      <c r="I7" s="10"/>
      <c r="J7" s="10"/>
      <c r="K7" s="10"/>
      <c r="L7" s="10"/>
      <c r="M7" s="10"/>
      <c r="N7" s="10"/>
      <c r="O7" s="2"/>
      <c r="P7" s="2"/>
      <c r="Q7" s="2"/>
      <c r="R7" s="2"/>
      <c r="S7" s="2"/>
      <c r="T7" s="2"/>
      <c r="U7" s="2"/>
      <c r="V7" s="2"/>
      <c r="W7" s="3"/>
      <c r="X7" s="3"/>
      <c r="Y7" s="3"/>
      <c r="Z7" s="3"/>
      <c r="AA7" s="3"/>
      <c r="AB7" s="3"/>
      <c r="AC7" s="3"/>
    </row>
    <row r="8" spans="1:29" ht="27.75" x14ac:dyDescent="0.4">
      <c r="A8" s="29" t="s">
        <v>26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"/>
      <c r="P8" s="2"/>
      <c r="Q8" s="2"/>
      <c r="R8" s="2"/>
      <c r="S8" s="2"/>
      <c r="T8" s="2"/>
      <c r="U8" s="2"/>
      <c r="V8" s="2"/>
      <c r="W8" s="3"/>
      <c r="X8" s="3"/>
      <c r="Y8" s="3"/>
      <c r="Z8" s="3"/>
      <c r="AA8" s="3"/>
      <c r="AB8" s="3"/>
      <c r="AC8" s="3"/>
    </row>
    <row r="9" spans="1:29" ht="15" customHeight="1" x14ac:dyDescent="0.4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85.5" customHeight="1" x14ac:dyDescent="0.4">
      <c r="A10" s="31" t="s">
        <v>0</v>
      </c>
      <c r="B10" s="33" t="s">
        <v>1</v>
      </c>
      <c r="C10" s="33" t="s">
        <v>23</v>
      </c>
      <c r="D10" s="33" t="s">
        <v>22</v>
      </c>
      <c r="E10" s="35" t="s">
        <v>9</v>
      </c>
      <c r="F10" s="35"/>
      <c r="G10" s="35"/>
      <c r="H10" s="36" t="s">
        <v>8</v>
      </c>
      <c r="I10" s="36"/>
      <c r="J10" s="36"/>
      <c r="K10" s="37" t="s">
        <v>4</v>
      </c>
      <c r="L10" s="38"/>
      <c r="M10" s="38"/>
      <c r="N10" s="39"/>
    </row>
    <row r="11" spans="1:29" ht="286.89999999999998" customHeight="1" x14ac:dyDescent="0.4">
      <c r="A11" s="32"/>
      <c r="B11" s="33"/>
      <c r="C11" s="34"/>
      <c r="D11" s="33"/>
      <c r="E11" s="11" t="s">
        <v>10</v>
      </c>
      <c r="F11" s="11" t="s">
        <v>11</v>
      </c>
      <c r="G11" s="14" t="s">
        <v>24</v>
      </c>
      <c r="H11" s="11" t="s">
        <v>3</v>
      </c>
      <c r="I11" s="11" t="s">
        <v>2</v>
      </c>
      <c r="J11" s="15" t="s">
        <v>17</v>
      </c>
      <c r="K11" s="16" t="s">
        <v>16</v>
      </c>
      <c r="L11" s="17" t="s">
        <v>18</v>
      </c>
      <c r="M11" s="17" t="s">
        <v>6</v>
      </c>
      <c r="N11" s="17" t="s">
        <v>7</v>
      </c>
    </row>
    <row r="12" spans="1:29" ht="88.5" customHeight="1" x14ac:dyDescent="0.4">
      <c r="A12" s="22">
        <v>1</v>
      </c>
      <c r="B12" s="25" t="s">
        <v>27</v>
      </c>
      <c r="C12" s="24">
        <v>7</v>
      </c>
      <c r="D12" s="23" t="s">
        <v>25</v>
      </c>
      <c r="E12" s="12">
        <v>5000</v>
      </c>
      <c r="F12" s="12">
        <v>3950</v>
      </c>
      <c r="G12" s="21">
        <v>4000</v>
      </c>
      <c r="H12" s="18">
        <f>(E12+F12+G12)/3</f>
        <v>4316.666666666667</v>
      </c>
      <c r="I12" s="19">
        <f>SQRT(((SUM((POWER(G12-H12,2)),(POWER(F12-H12,2)),(POWER(E12-H12,2)),)/(COLUMNS(E12:G12)-1))))</f>
        <v>592.31185479722876</v>
      </c>
      <c r="J12" s="19">
        <f t="shared" ref="J12" si="0">I12/H12*100</f>
        <v>13.72151014974275</v>
      </c>
      <c r="K12" s="18">
        <f>((C12/3)*(SUM(E12:G12)))</f>
        <v>30216.666666666668</v>
      </c>
      <c r="L12" s="20">
        <f>MIN(E12:G12)</f>
        <v>3950</v>
      </c>
      <c r="M12" s="21">
        <f t="shared" ref="M12" si="1">ROUND(AVERAGE(L12),2)</f>
        <v>3950</v>
      </c>
      <c r="N12" s="18">
        <f>M12*C12</f>
        <v>27650</v>
      </c>
    </row>
    <row r="13" spans="1:29" ht="40.15" customHeight="1" x14ac:dyDescent="0.4">
      <c r="A13" s="42" t="s">
        <v>19</v>
      </c>
      <c r="B13" s="42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">
        <f>SUM(N12:N12)</f>
        <v>27650</v>
      </c>
    </row>
    <row r="14" spans="1:29" ht="78" customHeight="1" x14ac:dyDescent="0.4">
      <c r="A14" s="26" t="s">
        <v>21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29" ht="67.150000000000006" customHeight="1" x14ac:dyDescent="0.4">
      <c r="A15" s="28" t="s">
        <v>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29" x14ac:dyDescent="0.4">
      <c r="A16" s="28" t="s">
        <v>15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x14ac:dyDescent="0.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</sheetData>
  <autoFilter ref="A10:N13" xr:uid="{00000000-0009-0000-0000-000000000000}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2" showButton="0"/>
  </autoFilter>
  <mergeCells count="18">
    <mergeCell ref="A4:N4"/>
    <mergeCell ref="A1:N1"/>
    <mergeCell ref="A2:N2"/>
    <mergeCell ref="A3:N3"/>
    <mergeCell ref="A13:M13"/>
    <mergeCell ref="A14:N14"/>
    <mergeCell ref="A15:N15"/>
    <mergeCell ref="A16:N17"/>
    <mergeCell ref="A6:N6"/>
    <mergeCell ref="A8:N8"/>
    <mergeCell ref="A9:N9"/>
    <mergeCell ref="A10:A11"/>
    <mergeCell ref="B10:B11"/>
    <mergeCell ref="C10:C11"/>
    <mergeCell ref="D10:D11"/>
    <mergeCell ref="E10:G10"/>
    <mergeCell ref="H10:J10"/>
    <mergeCell ref="K10:N10"/>
  </mergeCells>
  <phoneticPr fontId="10" type="noConversion"/>
  <pageMargins left="0.25" right="0.25" top="0.75" bottom="0.75" header="0.3" footer="0.3"/>
  <pageSetup paperSize="9"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(2)</vt:lpstr>
      <vt:lpstr>'Расчет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u217</cp:lastModifiedBy>
  <cp:lastPrinted>2025-10-07T14:52:18Z</cp:lastPrinted>
  <dcterms:created xsi:type="dcterms:W3CDTF">2014-01-15T18:15:09Z</dcterms:created>
  <dcterms:modified xsi:type="dcterms:W3CDTF">2026-06-29T09:08:58Z</dcterms:modified>
</cp:coreProperties>
</file>