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\ЕАТ РФ\Замена компрессора (Долгов)\"/>
    </mc:Choice>
  </mc:AlternateContent>
  <xr:revisionPtr revIDLastSave="0" documentId="13_ncr:1_{3583720A-07EB-415C-A67D-1181A5F9503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ср.ариф." sheetId="1" r:id="rId1"/>
    <sheet name="Лист2" sheetId="2" r:id="rId2"/>
    <sheet name="Лист3" sheetId="3" r:id="rId3"/>
  </sheets>
  <definedNames>
    <definedName name="OLE_LINK1" localSheetId="0">'ср.ариф.'!#REF!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N7" i="1"/>
  <c r="U7" i="1" l="1"/>
  <c r="U8" i="1" s="1"/>
  <c r="T7" i="1"/>
  <c r="P7" i="1"/>
  <c r="O7" i="1"/>
  <c r="S7" i="1"/>
  <c r="Q7" i="1" l="1"/>
  <c r="R7" i="1" s="1"/>
</calcChain>
</file>

<file path=xl/sharedStrings.xml><?xml version="1.0" encoding="utf-8"?>
<sst xmlns="http://schemas.openxmlformats.org/spreadsheetml/2006/main" count="36" uniqueCount="30">
  <si>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</si>
  <si>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</si>
  <si>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</si>
  <si>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</si>
  <si>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</si>
  <si>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</si>
  <si>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</si>
  <si>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</si>
  <si>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</si>
  <si>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</si>
  <si>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</si>
  <si>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</si>
  <si>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</si>
  <si>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</si>
  <si>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</si>
  <si>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</si>
  <si>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</si>
  <si>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</si>
  <si>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</si>
  <si>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</si>
  <si>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</si>
  <si>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</si>
  <si>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</si>
  <si>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</si>
  <si>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</si>
  <si>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</si>
  <si>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                 (должность)                                         подписано ЭЦП                (расшифровка подписи)</t>
  </si>
  <si>
    <t>Оказание услуг по замене компрессора на установке LHe 18P 
для измерения и проведения экспериментов при низких температурах (инв. № Ф60138) 
с учётом необходимого оборудования и материалов</t>
  </si>
  <si>
    <t>усл. ед.</t>
  </si>
  <si>
    <t xml:space="preserve">Цена контракта составит 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</si>
</sst>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6" formatCode="#,##0.00\ &quot;₽&quot;"/>
  </numFmts>
  <fonts count="30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8" fillId="2" borderId="0" applyBorder="0" applyProtection="0"/>
    <xf numFmtId="0" fontId="28" fillId="3" borderId="0" applyBorder="0" applyProtection="0"/>
    <xf numFmtId="0" fontId="28" fillId="4" borderId="0" applyBorder="0" applyProtection="0"/>
    <xf numFmtId="0" fontId="28" fillId="2" borderId="0" applyBorder="0" applyProtection="0"/>
    <xf numFmtId="0" fontId="28" fillId="5" borderId="0" applyBorder="0" applyProtection="0"/>
    <xf numFmtId="0" fontId="28" fillId="3" borderId="0" applyBorder="0" applyProtection="0"/>
    <xf numFmtId="0" fontId="28" fillId="6" borderId="0" applyBorder="0" applyProtection="0"/>
    <xf numFmtId="0" fontId="28" fillId="7" borderId="0" applyBorder="0" applyProtection="0"/>
    <xf numFmtId="0" fontId="28" fillId="8" borderId="0" applyBorder="0" applyProtection="0"/>
    <xf numFmtId="0" fontId="28" fillId="6" borderId="0" applyBorder="0" applyProtection="0"/>
    <xf numFmtId="0" fontId="28" fillId="9" borderId="0" applyBorder="0" applyProtection="0"/>
    <xf numFmtId="0" fontId="28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2" fontId="19" fillId="0" borderId="0" xfId="0" applyNumberFormat="1" applyFont="1"/>
    <xf numFmtId="0" fontId="23" fillId="0" borderId="0" xfId="0" applyFont="1" applyAlignment="1">
      <alignment horizontal="left" vertical="top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164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4" fontId="22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center" wrapText="1"/>
    </xf>
    <xf numFmtId="166" fontId="29" fillId="0" borderId="0" xfId="0" applyNumberFormat="1" applyFont="1" applyBorder="1" applyAlignment="1">
      <alignment horizontal="left" vertical="top" wrapText="1"/>
    </xf>
    <xf numFmtId="14" fontId="29" fillId="0" borderId="0" xfId="0" applyNumberFormat="1" applyFont="1" applyBorder="1" applyAlignment="1">
      <alignment horizontal="righ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Плохой 2" xfId="38" xr:uid="{00000000-0005-0000-0000-000026000000}"/>
    <cellStyle name="Пояснение 2" xfId="39" xr:uid="{00000000-0005-0000-0000-000027000000}"/>
    <cellStyle name="Примечание 2" xfId="40" xr:uid="{00000000-0005-0000-0000-000028000000}"/>
    <cellStyle name="Связанная ячейка 2" xfId="41" xr:uid="{00000000-0005-0000-0000-000029000000}"/>
    <cellStyle name="Текст предупреждения 2" xfId="42" xr:uid="{00000000-0005-0000-0000-00002A000000}"/>
    <cellStyle name="Хороший 2" xfId="43" xr:uid="{00000000-0005-0000-0000-00002B000000}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266040</xdr:colOff>
      <xdr:row>13</xdr:row>
      <xdr:rowOff>165735</xdr:rowOff>
    </xdr:from>
    <xdr:to>
      <xdr:col>15</xdr:col>
      <xdr:colOff>295980</xdr:colOff>
      <xdr:row>14</xdr:row>
      <xdr:rowOff>420225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040" y="5870880"/>
          <a:ext cx="10688400" cy="73080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13</xdr:col>
      <xdr:colOff>1207035</xdr:colOff>
      <xdr:row>1</xdr:row>
      <xdr:rowOff>723900</xdr:rowOff>
    </xdr:from>
    <xdr:to>
      <xdr:col>20</xdr:col>
      <xdr:colOff>762180</xdr:colOff>
      <xdr:row>3</xdr:row>
      <xdr:rowOff>36660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58760" y="1009440"/>
          <a:ext cx="6119640" cy="22716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8"/>
  <sheetViews>
    <sheetView tabSelected="1" zoomScaleNormal="100" workbookViewId="0">
      <pane ySplit="1" topLeftCell="A2" activePane="bottomLeft" state="frozen"/>
      <selection pane="bottomLeft" activeCell="A12" sqref="A12:S12"/>
    </sheetView>
  </sheetViews>
  <sheetFormatPr defaultColWidth="9.140625" defaultRowHeight="15" x14ac:dyDescent="0.25"/>
  <cols>
    <col min="1" max="1" width="4.28515625" style="1" customWidth="1"/>
    <col min="2" max="2" width="57.85546875" style="1" customWidth="1"/>
    <col min="3" max="3" width="9.140625" style="1"/>
    <col min="4" max="4" width="6.85546875" style="1" customWidth="1"/>
    <col min="5" max="5" width="16" style="1" customWidth="1"/>
    <col min="6" max="6" width="18" style="1" customWidth="1"/>
    <col min="7" max="7" width="12.710937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12.140625" style="1" customWidth="1"/>
    <col min="22" max="22" width="9.28515625" style="1" customWidth="1"/>
    <col min="23" max="1024" width="9.140625" style="1"/>
  </cols>
  <sheetData>
    <row r="1" spans="1:21" ht="22.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59.25" customHeight="1" x14ac:dyDescent="0.25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1.75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21" ht="41.25" customHeight="1" x14ac:dyDescent="0.25">
      <c r="A5" s="19" t="s">
        <v>2</v>
      </c>
      <c r="B5" s="20" t="s">
        <v>3</v>
      </c>
      <c r="C5" s="19" t="s">
        <v>4</v>
      </c>
      <c r="D5" s="19" t="s">
        <v>5</v>
      </c>
      <c r="E5" s="4" t="s">
        <v>6</v>
      </c>
      <c r="F5" s="4" t="s">
        <v>7</v>
      </c>
      <c r="G5" s="4" t="s">
        <v>8</v>
      </c>
      <c r="H5" s="21" t="s">
        <v>9</v>
      </c>
      <c r="I5" s="21"/>
      <c r="J5" s="21"/>
      <c r="K5" s="21" t="s">
        <v>10</v>
      </c>
      <c r="L5" s="21"/>
      <c r="M5" s="21"/>
      <c r="N5" s="21" t="s">
        <v>11</v>
      </c>
      <c r="O5" s="19" t="s">
        <v>12</v>
      </c>
      <c r="P5" s="19" t="s">
        <v>13</v>
      </c>
      <c r="Q5" s="19" t="s">
        <v>14</v>
      </c>
      <c r="R5" s="19" t="s">
        <v>15</v>
      </c>
      <c r="S5" s="21" t="s">
        <v>16</v>
      </c>
      <c r="T5" s="25" t="s">
        <v>17</v>
      </c>
      <c r="U5" s="25" t="s">
        <v>18</v>
      </c>
    </row>
    <row r="6" spans="1:21" ht="39" customHeight="1" x14ac:dyDescent="0.25">
      <c r="A6" s="19"/>
      <c r="B6" s="20"/>
      <c r="C6" s="19"/>
      <c r="D6" s="19"/>
      <c r="E6" s="4" t="s">
        <v>19</v>
      </c>
      <c r="F6" s="4" t="s">
        <v>19</v>
      </c>
      <c r="G6" s="4" t="s">
        <v>19</v>
      </c>
      <c r="H6" s="4" t="s">
        <v>20</v>
      </c>
      <c r="I6" s="4" t="s">
        <v>21</v>
      </c>
      <c r="J6" s="4" t="s">
        <v>22</v>
      </c>
      <c r="K6" s="4" t="s">
        <v>20</v>
      </c>
      <c r="L6" s="4" t="s">
        <v>21</v>
      </c>
      <c r="M6" s="4" t="s">
        <v>22</v>
      </c>
      <c r="N6" s="21"/>
      <c r="O6" s="19"/>
      <c r="P6" s="19"/>
      <c r="Q6" s="19"/>
      <c r="R6" s="19"/>
      <c r="S6" s="21"/>
      <c r="T6" s="25"/>
      <c r="U6" s="25"/>
    </row>
    <row r="7" spans="1:21" ht="94.5" customHeight="1" x14ac:dyDescent="0.25">
      <c r="A7" s="3">
        <v>1</v>
      </c>
      <c r="B7" s="27" t="s">
        <v>27</v>
      </c>
      <c r="C7" s="5" t="s">
        <v>28</v>
      </c>
      <c r="D7" s="6">
        <v>1</v>
      </c>
      <c r="E7" s="7">
        <v>204280</v>
      </c>
      <c r="F7" s="7">
        <v>222800</v>
      </c>
      <c r="G7" s="15">
        <v>234183.88</v>
      </c>
      <c r="H7" s="4"/>
      <c r="I7" s="4"/>
      <c r="J7" s="4"/>
      <c r="K7" s="4"/>
      <c r="L7" s="4"/>
      <c r="M7" s="4"/>
      <c r="N7" s="4">
        <f>(E7+F7+G7)/3</f>
        <v>220421.29333333333</v>
      </c>
      <c r="O7" s="8">
        <f>COUNT(E7,F7,G7,J7,M7)</f>
        <v>3</v>
      </c>
      <c r="P7" s="6">
        <f>STDEV(E7,F7,G7,J7,M7)</f>
        <v>15093.183687285245</v>
      </c>
      <c r="Q7" s="6">
        <f>P7/N7*100</f>
        <v>6.8474254274792283</v>
      </c>
      <c r="R7" s="8" t="str">
        <f>IF(Q7&lt;33,"ОДНОРОДНЫЕ","НЕОДНОРОДНЫЕ")</f>
        <v>ОДНОРОДНЫЕ</v>
      </c>
      <c r="S7" s="4">
        <f>D7*N7</f>
        <v>220421.29333333333</v>
      </c>
      <c r="T7" s="9">
        <f>E7</f>
        <v>204280</v>
      </c>
      <c r="U7" s="9">
        <f>D7*E7</f>
        <v>204280</v>
      </c>
    </row>
    <row r="8" spans="1:21" ht="36.75" customHeight="1" x14ac:dyDescent="0.25">
      <c r="A8" s="26" t="s">
        <v>23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9">
        <f>SUM(U7:U7)</f>
        <v>204280</v>
      </c>
    </row>
    <row r="9" spans="1:21" ht="24" customHeight="1" x14ac:dyDescent="0.25">
      <c r="A9" s="17" t="s">
        <v>24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0"/>
    </row>
    <row r="10" spans="1:21" ht="21.75" customHeight="1" x14ac:dyDescent="0.25">
      <c r="A10" s="29" t="s">
        <v>29</v>
      </c>
      <c r="B10" s="29"/>
      <c r="C10" s="29"/>
      <c r="D10" s="29"/>
      <c r="E10" s="28">
        <f>U8</f>
        <v>204280</v>
      </c>
      <c r="F10" s="28"/>
      <c r="G10" s="28"/>
      <c r="H10" s="28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1" ht="33" customHeight="1" x14ac:dyDescent="0.25">
      <c r="A11" s="11"/>
      <c r="B11" s="11"/>
      <c r="C11" s="22"/>
      <c r="D11" s="22"/>
      <c r="E11" s="22"/>
      <c r="F11" s="2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21" ht="27" customHeight="1" x14ac:dyDescent="0.25">
      <c r="A12" s="23" t="s">
        <v>25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21" ht="15.75" customHeight="1" x14ac:dyDescent="0.25">
      <c r="A13" s="24" t="s">
        <v>26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21" ht="37.5" customHeight="1" x14ac:dyDescent="0.25">
      <c r="A14" s="12"/>
      <c r="B14" s="12"/>
      <c r="C14" s="12"/>
      <c r="D14" s="12"/>
      <c r="E14" s="12"/>
      <c r="F14" s="12"/>
      <c r="G14" s="12"/>
      <c r="H14" s="13"/>
      <c r="I14" s="13"/>
      <c r="J14" s="12"/>
      <c r="K14" s="12"/>
      <c r="L14" s="12"/>
      <c r="M14" s="12"/>
      <c r="N14" s="12"/>
      <c r="O14" s="12"/>
      <c r="P14" s="12"/>
      <c r="Q14" s="12"/>
      <c r="R14" s="14"/>
      <c r="S14" s="12"/>
    </row>
    <row r="15" spans="1:21" ht="35.25" customHeight="1" x14ac:dyDescent="0.25"/>
    <row r="16" spans="1:21" ht="27" customHeight="1" x14ac:dyDescent="0.25"/>
    <row r="17" spans="1:19" ht="12.75" customHeight="1" x14ac:dyDescent="0.25"/>
    <row r="18" spans="1:19" ht="35.25" customHeight="1" x14ac:dyDescent="0.25"/>
    <row r="19" spans="1:19" ht="35.25" customHeight="1" x14ac:dyDescent="0.25"/>
    <row r="20" spans="1:19" ht="35.25" customHeight="1" x14ac:dyDescent="0.25"/>
    <row r="21" spans="1:19" ht="18" customHeight="1" x14ac:dyDescent="0.25"/>
    <row r="22" spans="1:19" ht="35.25" customHeight="1" x14ac:dyDescent="0.25"/>
    <row r="24" spans="1:19" ht="37.5" customHeight="1" x14ac:dyDescent="0.25"/>
    <row r="25" spans="1:19" s="2" customFormat="1" ht="67.5" customHeight="1" x14ac:dyDescent="0.25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33.75" customHeight="1" x14ac:dyDescent="0.25"/>
    <row r="27" spans="1:19" ht="26.25" customHeight="1" x14ac:dyDescent="0.25"/>
    <row r="28" spans="1:19" ht="27.75" customHeight="1" x14ac:dyDescent="0.25"/>
  </sheetData>
  <mergeCells count="28">
    <mergeCell ref="C11:F11"/>
    <mergeCell ref="A12:S12"/>
    <mergeCell ref="A13:S13"/>
    <mergeCell ref="T5:T6"/>
    <mergeCell ref="U5:U6"/>
    <mergeCell ref="A8:T8"/>
    <mergeCell ref="A9:S9"/>
    <mergeCell ref="A10:D10"/>
    <mergeCell ref="E10:H10"/>
    <mergeCell ref="I10:L10"/>
    <mergeCell ref="M10:P10"/>
    <mergeCell ref="Q10:S10"/>
    <mergeCell ref="A1:U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</mergeCells>
  <conditionalFormatting sqref="R7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6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3" sqref="J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USER56</cp:lastModifiedBy>
  <cp:revision>13</cp:revision>
  <cp:lastPrinted>2026-01-21T12:54:45Z</cp:lastPrinted>
  <dcterms:created xsi:type="dcterms:W3CDTF">2015-03-09T15:47:32Z</dcterms:created>
  <dcterms:modified xsi:type="dcterms:W3CDTF">2026-06-30T07:16:14Z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