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Монитор" sheetId="7" r:id="rId1"/>
  </sheets>
  <calcPr calcId="162913"/>
</workbook>
</file>

<file path=xl/calcChain.xml><?xml version="1.0" encoding="utf-8"?>
<calcChain xmlns="http://schemas.openxmlformats.org/spreadsheetml/2006/main">
  <c r="K9" i="7" l="1"/>
  <c r="M9" i="7" s="1"/>
  <c r="J9" i="7"/>
  <c r="L9" i="7" l="1"/>
  <c r="L10" i="7" s="1"/>
</calcChain>
</file>

<file path=xl/sharedStrings.xml><?xml version="1.0" encoding="utf-8"?>
<sst xmlns="http://schemas.openxmlformats.org/spreadsheetml/2006/main" count="23" uniqueCount="23">
  <si>
    <t>№ п/п</t>
  </si>
  <si>
    <t>Обоснование начальной (максимальной) цены контракта</t>
  </si>
  <si>
    <t xml:space="preserve">2. Расчет НМЦК произведен по формуле: НМЦКрын = </t>
  </si>
  <si>
    <t>Расчетная формула</t>
  </si>
  <si>
    <t>1. В соответствии с требованиями статьи 22 Федерального закона от 05.04.2013 г. № 44-ФЗ "О контрактной системе в сфере закупок товаров, работ, услуг для обеспечения государственных и муниципальных нужд" начальная (максимальная) цена государственного контракта определена методом сопоставимых рыночных цен (анализа рынка);</t>
  </si>
  <si>
    <t>Ед. изм.</t>
  </si>
  <si>
    <t>Средняя цена, руб. в мес.</t>
  </si>
  <si>
    <t xml:space="preserve">                                                                                                                Общая сумма: </t>
  </si>
  <si>
    <t>Цена за ед., руб. 
 (на основе коммерческих предложений)</t>
  </si>
  <si>
    <t xml:space="preserve">Потребность </t>
  </si>
  <si>
    <t>Приложение  1</t>
  </si>
  <si>
    <t xml:space="preserve">Итоговая сумма в руб. </t>
  </si>
  <si>
    <t>Коэффициент вариации, в %</t>
  </si>
  <si>
    <t>Наименование закупки (услуг)</t>
  </si>
  <si>
    <t xml:space="preserve">где:
 НМЦКрын  - начальная (максимальная) цена контракта, определяемая методом сопоставимых рыночных цен (анализ рынка);
 V – количество (объем) закупаемого товара (работы, услуги);
 n – количество значений, используемых в расчете;
 i – номер источника ценовой информации;
 цi – цена единицы товара, работы, услуги, предоставленная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услуг, определяемых в соответствии с пунктом 3.17 Методических рекомендаций.
3. Результаты проведенных расчетов приведены в таблице:
        </t>
  </si>
  <si>
    <t>шт.</t>
  </si>
  <si>
    <t>вх. № 1</t>
  </si>
  <si>
    <t>вх. № 2</t>
  </si>
  <si>
    <t>вх. № 3</t>
  </si>
  <si>
    <t>Объекты утилизации</t>
  </si>
  <si>
    <t>Цифровой телефонный аппарат AVAYA</t>
  </si>
  <si>
    <r>
      <rPr>
        <b/>
        <sz val="11"/>
        <color theme="1"/>
        <rFont val="Times New Roman"/>
        <family val="1"/>
        <charset val="204"/>
      </rPr>
      <t xml:space="preserve">Код МПИ: </t>
    </r>
    <r>
      <rPr>
        <sz val="11"/>
        <color theme="1"/>
        <rFont val="Times New Roman"/>
        <family val="1"/>
        <charset val="204"/>
      </rPr>
      <t xml:space="preserve">321.001А5510.19.Э.20215.26
</t>
    </r>
    <r>
      <rPr>
        <b/>
        <sz val="11"/>
        <color theme="1"/>
        <rFont val="Times New Roman"/>
        <family val="1"/>
        <charset val="204"/>
      </rPr>
      <t>Наименование МПИ:</t>
    </r>
    <r>
      <rPr>
        <sz val="11"/>
        <color theme="1"/>
        <rFont val="Times New Roman"/>
        <family val="1"/>
        <charset val="204"/>
      </rPr>
      <t xml:space="preserve"> Эксплуатация объекта учета ТКИ ТО
</t>
    </r>
    <r>
      <rPr>
        <b/>
        <sz val="11"/>
        <color theme="1"/>
        <rFont val="Times New Roman"/>
        <family val="1"/>
        <charset val="204"/>
      </rPr>
      <t/>
    </r>
  </si>
  <si>
    <t>Оказание услуг по вывозу и утилизации 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</si>
</sst>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7" fillId="0" borderId="0" applyFill="0"/>
    <xf numFmtId="0" fontId="8" fillId="0" borderId="0"/>
    <xf numFmtId="0" fontId="7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/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1" fillId="0" borderId="0" xfId="5"/>
    <xf numFmtId="0" fontId="2" fillId="2" borderId="1" xfId="0" applyFont="1" applyFill="1" applyBorder="1" applyAlignment="1">
      <alignment horizontal="center" vertical="center" wrapText="1"/>
    </xf>
    <xf numFmtId="0" fontId="11" fillId="0" borderId="0" xfId="5" applyFill="1"/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4" fillId="0" borderId="0" xfId="0" applyFont="1" applyFill="1" applyAlignment="1">
      <alignment wrapText="1"/>
    </xf>
    <xf numFmtId="49" fontId="4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</cellXfs>
  <cellStyles count="6">
    <cellStyle name=" 1" xfId="3"/>
    <cellStyle name="Гиперссылка" xfId="5" builtinId="8"/>
    <cellStyle name="Денежный" xfId="1" builtinId="4"/>
    <cellStyle name="Обычный" xfId="0" builtinId="0"/>
    <cellStyle name="Обычный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152400</xdr:colOff>
      <xdr:row>4</xdr:row>
      <xdr:rowOff>19050</xdr:rowOff>
    </xdr:from>
    <xdr:ext cx="2838450" cy="3326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5353050" y="1352550"/>
              <a:ext cx="2838450" cy="332655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K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инф*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kumimoji="0" lang="ru-RU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𝑉</m:t>
                      </m:r>
                    </m:num>
                    <m:den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𝑛</m:t>
                      </m:r>
                    </m:den>
                  </m:f>
                  <m:r>
                    <a:rPr kumimoji="0" lang="en-US" sz="1100" b="0" i="0" u="none" strike="noStrike" kern="0" cap="none" spc="0" normalizeH="0" baseline="0" noProof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Cambria Math"/>
                      <a:ea typeface="+mn-ea"/>
                      <a:cs typeface="+mn-cs"/>
                    </a:rPr>
                    <m:t>∗</m:t>
                  </m:r>
                  <m:nary>
                    <m:naryPr>
                      <m:chr m:val="∑"/>
                      <m:ctrlP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𝑖</m:t>
                      </m:r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=1</m:t>
                      </m:r>
                    </m:sub>
                    <m:sup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𝑛</m:t>
                      </m:r>
                    </m:sup>
                    <m:e>
                      <m:r>
                        <a:rPr kumimoji="0" lang="ru-RU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Ц</m:t>
                      </m:r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𝑖</m:t>
                      </m:r>
                    </m:e>
                  </m:nary>
                </m:oMath>
              </a14:m>
              <a:endParaRPr kumimoji="0" lang="ru-RU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5353050" y="1352550"/>
              <a:ext cx="2838450" cy="332655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K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инф*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 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𝑉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/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𝑛∗∑_(𝑖=1)^𝑛▒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Ц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𝑖</a:t>
              </a:r>
              <a:endParaRPr kumimoji="0" lang="ru-RU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9"/>
  <sheetViews>
    <sheetView tabSelected="1" topLeftCell="A4" zoomScaleNormal="100" workbookViewId="0">
      <selection activeCell="B6" sqref="B6:M6"/>
    </sheetView>
  </sheetViews>
  <sheetFormatPr defaultRowHeight="15" x14ac:dyDescent="0.25"/>
  <cols>
    <col min="1" max="1" width="5.42578125" customWidth="1"/>
    <col min="2" max="2" width="4" customWidth="1"/>
    <col min="3" max="3" width="16.28515625" customWidth="1"/>
    <col min="4" max="4" width="27.28515625" customWidth="1"/>
    <col min="5" max="5" width="4.42578125" bestFit="1" customWidth="1"/>
    <col min="6" max="6" width="12" customWidth="1"/>
    <col min="7" max="7" width="14.140625" customWidth="1"/>
    <col min="8" max="8" width="13.140625" customWidth="1"/>
    <col min="9" max="9" width="15" customWidth="1"/>
    <col min="10" max="10" width="21.85546875" customWidth="1"/>
    <col min="11" max="11" width="8.85546875" customWidth="1"/>
    <col min="12" max="12" width="11.140625" customWidth="1"/>
    <col min="13" max="13" width="13.5703125" customWidth="1"/>
    <col min="14" max="14" width="10.28515625" customWidth="1"/>
    <col min="15" max="15" width="13.28515625" customWidth="1"/>
    <col min="16" max="16" width="10" bestFit="1" customWidth="1"/>
  </cols>
  <sheetData>
    <row r="1" spans="2:16" ht="15" customHeight="1" x14ac:dyDescent="0.25">
      <c r="B1" s="18" t="s">
        <v>10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2:16" x14ac:dyDescent="0.2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6" ht="49.5" customHeight="1" x14ac:dyDescent="0.25">
      <c r="B3" s="17" t="s">
        <v>21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2:16" ht="42.75" customHeight="1" x14ac:dyDescent="0.25">
      <c r="B4" s="19" t="s">
        <v>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2:16" ht="23.25" customHeight="1" x14ac:dyDescent="0.25">
      <c r="B5" s="20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6" ht="155.25" customHeight="1" x14ac:dyDescent="0.25">
      <c r="B6" s="15" t="s">
        <v>14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2:16" ht="25.5" customHeight="1" x14ac:dyDescent="0.25">
      <c r="B7" s="21" t="s">
        <v>0</v>
      </c>
      <c r="C7" s="21" t="s">
        <v>13</v>
      </c>
      <c r="D7" s="21" t="s">
        <v>19</v>
      </c>
      <c r="E7" s="21" t="s">
        <v>5</v>
      </c>
      <c r="F7" s="21" t="s">
        <v>9</v>
      </c>
      <c r="G7" s="24" t="s">
        <v>8</v>
      </c>
      <c r="H7" s="25"/>
      <c r="I7" s="25"/>
      <c r="J7" s="21" t="s">
        <v>3</v>
      </c>
      <c r="K7" s="21" t="s">
        <v>6</v>
      </c>
      <c r="L7" s="21" t="s">
        <v>11</v>
      </c>
      <c r="M7" s="21" t="s">
        <v>12</v>
      </c>
    </row>
    <row r="8" spans="2:16" ht="37.5" customHeight="1" x14ac:dyDescent="0.25">
      <c r="B8" s="22"/>
      <c r="C8" s="22"/>
      <c r="D8" s="22"/>
      <c r="E8" s="22"/>
      <c r="F8" s="22"/>
      <c r="G8" s="11" t="s">
        <v>16</v>
      </c>
      <c r="H8" s="11" t="s">
        <v>17</v>
      </c>
      <c r="I8" s="11" t="s">
        <v>18</v>
      </c>
      <c r="J8" s="22"/>
      <c r="K8" s="22"/>
      <c r="L8" s="22"/>
      <c r="M8" s="22"/>
    </row>
    <row r="9" spans="2:16" ht="38.25" x14ac:dyDescent="0.25">
      <c r="B9" s="9">
        <v>1</v>
      </c>
      <c r="C9" s="28" t="s">
        <v>22</v>
      </c>
      <c r="D9" s="29" t="s">
        <v>20</v>
      </c>
      <c r="E9" s="30" t="s">
        <v>15</v>
      </c>
      <c r="F9" s="31">
        <v>1</v>
      </c>
      <c r="G9" s="32">
        <v>99</v>
      </c>
      <c r="H9" s="32">
        <v>100</v>
      </c>
      <c r="I9" s="32">
        <v>100.67</v>
      </c>
      <c r="J9" s="13" t="str">
        <f t="shared" ref="J9" si="0">CONCATENATE("(",F9,"*",G9,"+",F9,"*",H9,"+",F9,"*",I9,")","/",3)</f>
        <v>(1*99+1*100+1*100,67)/3</v>
      </c>
      <c r="K9" s="14">
        <f t="shared" ref="K9" si="1">ROUND(((G9+H9+I9)/3),2)</f>
        <v>99.89</v>
      </c>
      <c r="L9" s="14">
        <f t="shared" ref="L9" si="2">F9*K9</f>
        <v>99.89</v>
      </c>
      <c r="M9" s="2">
        <f>100*SQRT((((G9-K9)^2)+((H9-K9)^2)+((I9-K9)^2))/2)/K9</f>
        <v>0.84134203962153231</v>
      </c>
      <c r="N9" s="6"/>
      <c r="O9" s="6"/>
      <c r="P9" s="6"/>
    </row>
    <row r="10" spans="2:16" ht="15.75" x14ac:dyDescent="0.25">
      <c r="B10" s="23" t="s">
        <v>7</v>
      </c>
      <c r="C10" s="26"/>
      <c r="D10" s="26"/>
      <c r="E10" s="26"/>
      <c r="F10" s="26"/>
      <c r="G10" s="26"/>
      <c r="H10" s="26"/>
      <c r="I10" s="26"/>
      <c r="J10" s="26"/>
      <c r="K10" s="26"/>
      <c r="L10" s="27">
        <f>SUM(L9:L9)</f>
        <v>99.89</v>
      </c>
      <c r="N10" s="6"/>
      <c r="O10" s="6"/>
      <c r="P10" s="6"/>
    </row>
    <row r="11" spans="2:16" ht="14.25" customHeight="1" x14ac:dyDescent="0.25">
      <c r="B11" s="1"/>
      <c r="C11" s="1"/>
      <c r="D11" s="1"/>
      <c r="G11" s="1"/>
      <c r="H11" s="1"/>
      <c r="I11" s="1"/>
      <c r="J11" s="1"/>
      <c r="K11" s="1"/>
      <c r="L11" s="6"/>
      <c r="O11" s="6"/>
    </row>
    <row r="12" spans="2:16" x14ac:dyDescent="0.25">
      <c r="F12" s="3"/>
      <c r="G12" s="3"/>
      <c r="H12" s="3"/>
      <c r="I12" s="3"/>
      <c r="J12" s="4"/>
      <c r="K12" s="3"/>
      <c r="L12" s="6"/>
    </row>
    <row r="13" spans="2:16" x14ac:dyDescent="0.25">
      <c r="D13" s="8"/>
      <c r="F13" s="3"/>
      <c r="G13" s="3"/>
      <c r="H13" s="3"/>
      <c r="I13" s="3"/>
      <c r="J13" s="4"/>
      <c r="K13" s="3"/>
    </row>
    <row r="14" spans="2:16" x14ac:dyDescent="0.25">
      <c r="D14" s="8"/>
      <c r="F14" s="3"/>
      <c r="G14" s="5"/>
      <c r="H14" s="5"/>
      <c r="I14" s="5"/>
      <c r="J14" s="3"/>
      <c r="K14" s="3"/>
    </row>
    <row r="15" spans="2:16" ht="15.75" x14ac:dyDescent="0.25">
      <c r="D15" s="7"/>
      <c r="F15" s="3"/>
      <c r="G15" s="3"/>
      <c r="H15" s="3"/>
      <c r="I15" s="3"/>
      <c r="J15" s="3"/>
      <c r="K15" s="3"/>
    </row>
    <row r="16" spans="2:16" x14ac:dyDescent="0.25">
      <c r="F16" s="3"/>
      <c r="G16" s="3"/>
      <c r="H16" s="3"/>
      <c r="I16" s="3"/>
      <c r="J16" s="3"/>
      <c r="K16" s="3"/>
    </row>
    <row r="17" spans="4:11" x14ac:dyDescent="0.25">
      <c r="D17" s="12"/>
      <c r="F17" s="3"/>
      <c r="G17" s="3"/>
      <c r="H17" s="3"/>
      <c r="I17" s="3"/>
      <c r="J17" s="3"/>
      <c r="K17" s="3"/>
    </row>
    <row r="18" spans="4:11" x14ac:dyDescent="0.25">
      <c r="D18" s="10"/>
      <c r="F18" s="3"/>
      <c r="G18" s="3"/>
      <c r="H18" s="3"/>
      <c r="I18" s="3"/>
      <c r="J18" s="3"/>
      <c r="K18" s="3"/>
    </row>
    <row r="19" spans="4:11" x14ac:dyDescent="0.25">
      <c r="F19" s="3"/>
      <c r="G19" s="3"/>
      <c r="H19" s="3"/>
      <c r="I19" s="3"/>
      <c r="J19" s="3"/>
      <c r="K19" s="3"/>
    </row>
  </sheetData>
  <mergeCells count="17">
    <mergeCell ref="M7:M8"/>
    <mergeCell ref="B10:K10"/>
    <mergeCell ref="J7:J8"/>
    <mergeCell ref="K7:K8"/>
    <mergeCell ref="L7:L8"/>
    <mergeCell ref="B7:B8"/>
    <mergeCell ref="C7:C8"/>
    <mergeCell ref="E7:E8"/>
    <mergeCell ref="F7:F8"/>
    <mergeCell ref="G7:I7"/>
    <mergeCell ref="D7:D8"/>
    <mergeCell ref="B6:M6"/>
    <mergeCell ref="B2:L2"/>
    <mergeCell ref="B3:O3"/>
    <mergeCell ref="B1:M1"/>
    <mergeCell ref="B4:M4"/>
    <mergeCell ref="B5:M5"/>
  </mergeCells>
  <printOptions horizontalCentered="1"/>
  <pageMargins left="0.39370078740157483" right="0.39370078740157483" top="0.39370078740157483" bottom="0.39370078740157483" header="0" footer="0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2026-09-23T06:16:48Z</dcterms:modified>
</cp:coreProperties>
</file>