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0536"/>
  </bookViews>
  <sheets>
    <sheet name="НМЦК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7" i="1" l="1"/>
  <c r="J97" i="1" s="1"/>
  <c r="K97" i="1" s="1"/>
  <c r="L96" i="1"/>
  <c r="I96" i="1"/>
  <c r="J96" i="1" s="1"/>
  <c r="K96" i="1" s="1"/>
  <c r="L95" i="1"/>
  <c r="I95" i="1"/>
  <c r="J95" i="1" s="1"/>
  <c r="K95" i="1" s="1"/>
  <c r="L94" i="1"/>
  <c r="I94" i="1"/>
  <c r="J94" i="1" s="1"/>
  <c r="K94" i="1" s="1"/>
  <c r="L93" i="1"/>
  <c r="I93" i="1"/>
  <c r="J93" i="1" s="1"/>
  <c r="K93" i="1" s="1"/>
  <c r="I102" i="1"/>
  <c r="J102" i="1" s="1"/>
  <c r="K102" i="1" s="1"/>
  <c r="L101" i="1"/>
  <c r="I101" i="1"/>
  <c r="J101" i="1" s="1"/>
  <c r="K101" i="1" s="1"/>
  <c r="L100" i="1"/>
  <c r="I100" i="1"/>
  <c r="J100" i="1" s="1"/>
  <c r="K100" i="1" s="1"/>
  <c r="I99" i="1"/>
  <c r="J99" i="1" s="1"/>
  <c r="K99" i="1" s="1"/>
  <c r="I98" i="1"/>
  <c r="J98" i="1" s="1"/>
  <c r="K98" i="1" s="1"/>
  <c r="L107" i="1"/>
  <c r="I107" i="1"/>
  <c r="J107" i="1" s="1"/>
  <c r="K107" i="1" s="1"/>
  <c r="I106" i="1"/>
  <c r="J106" i="1" s="1"/>
  <c r="K106" i="1" s="1"/>
  <c r="I105" i="1"/>
  <c r="J105" i="1" s="1"/>
  <c r="K105" i="1" s="1"/>
  <c r="L104" i="1"/>
  <c r="I104" i="1"/>
  <c r="J104" i="1" s="1"/>
  <c r="K104" i="1" s="1"/>
  <c r="L103" i="1"/>
  <c r="I103" i="1"/>
  <c r="J103" i="1" s="1"/>
  <c r="K103" i="1" s="1"/>
  <c r="I112" i="1"/>
  <c r="J112" i="1" s="1"/>
  <c r="K112" i="1" s="1"/>
  <c r="L111" i="1"/>
  <c r="I111" i="1"/>
  <c r="J111" i="1" s="1"/>
  <c r="K111" i="1" s="1"/>
  <c r="I110" i="1"/>
  <c r="J110" i="1" s="1"/>
  <c r="K110" i="1" s="1"/>
  <c r="I109" i="1"/>
  <c r="J109" i="1" s="1"/>
  <c r="K109" i="1" s="1"/>
  <c r="L108" i="1"/>
  <c r="I108" i="1"/>
  <c r="J108" i="1" s="1"/>
  <c r="K108" i="1" s="1"/>
  <c r="L117" i="1"/>
  <c r="I117" i="1"/>
  <c r="J117" i="1" s="1"/>
  <c r="K117" i="1" s="1"/>
  <c r="I116" i="1"/>
  <c r="J116" i="1" s="1"/>
  <c r="K116" i="1" s="1"/>
  <c r="I115" i="1"/>
  <c r="J115" i="1" s="1"/>
  <c r="K115" i="1" s="1"/>
  <c r="L114" i="1"/>
  <c r="I114" i="1"/>
  <c r="J114" i="1" s="1"/>
  <c r="K114" i="1" s="1"/>
  <c r="L113" i="1"/>
  <c r="I113" i="1"/>
  <c r="J113" i="1" s="1"/>
  <c r="K113" i="1" s="1"/>
  <c r="L122" i="1"/>
  <c r="I122" i="1"/>
  <c r="J122" i="1" s="1"/>
  <c r="K122" i="1" s="1"/>
  <c r="I121" i="1"/>
  <c r="J121" i="1" s="1"/>
  <c r="K121" i="1" s="1"/>
  <c r="L120" i="1"/>
  <c r="I120" i="1"/>
  <c r="J120" i="1" s="1"/>
  <c r="K120" i="1" s="1"/>
  <c r="I119" i="1"/>
  <c r="J119" i="1" s="1"/>
  <c r="K119" i="1" s="1"/>
  <c r="L118" i="1"/>
  <c r="I118" i="1"/>
  <c r="J118" i="1" s="1"/>
  <c r="K118" i="1" s="1"/>
  <c r="L124" i="1"/>
  <c r="I124" i="1"/>
  <c r="J124" i="1" s="1"/>
  <c r="K124" i="1" s="1"/>
  <c r="L123" i="1"/>
  <c r="I123" i="1"/>
  <c r="J123" i="1" s="1"/>
  <c r="K123" i="1" s="1"/>
  <c r="L92" i="1"/>
  <c r="I92" i="1"/>
  <c r="J92" i="1" s="1"/>
  <c r="K92" i="1" s="1"/>
  <c r="I91" i="1"/>
  <c r="J91" i="1" s="1"/>
  <c r="K91" i="1" s="1"/>
  <c r="I90" i="1"/>
  <c r="J90" i="1" s="1"/>
  <c r="K90" i="1" s="1"/>
  <c r="I89" i="1"/>
  <c r="J89" i="1" s="1"/>
  <c r="K89" i="1" s="1"/>
  <c r="L88" i="1"/>
  <c r="I88" i="1"/>
  <c r="J88" i="1" s="1"/>
  <c r="K88" i="1" s="1"/>
  <c r="I86" i="1"/>
  <c r="J86" i="1" s="1"/>
  <c r="K86" i="1" s="1"/>
  <c r="I85" i="1"/>
  <c r="J85" i="1" s="1"/>
  <c r="K85" i="1" s="1"/>
  <c r="I84" i="1"/>
  <c r="J84" i="1" s="1"/>
  <c r="K84" i="1" s="1"/>
  <c r="I83" i="1"/>
  <c r="J83" i="1" s="1"/>
  <c r="K83" i="1" s="1"/>
  <c r="I82" i="1"/>
  <c r="J82" i="1" s="1"/>
  <c r="K82" i="1" s="1"/>
  <c r="L81" i="1"/>
  <c r="I81" i="1"/>
  <c r="J81" i="1" s="1"/>
  <c r="K81" i="1" s="1"/>
  <c r="L87" i="1"/>
  <c r="J80" i="1"/>
  <c r="I59" i="1"/>
  <c r="J59" i="1" s="1"/>
  <c r="K59" i="1" s="1"/>
  <c r="L58" i="1"/>
  <c r="I58" i="1"/>
  <c r="J58" i="1" s="1"/>
  <c r="K58" i="1" s="1"/>
  <c r="L57" i="1"/>
  <c r="I57" i="1"/>
  <c r="J57" i="1" s="1"/>
  <c r="K57" i="1" s="1"/>
  <c r="I56" i="1"/>
  <c r="J56" i="1" s="1"/>
  <c r="K56" i="1" s="1"/>
  <c r="L55" i="1"/>
  <c r="I55" i="1"/>
  <c r="J55" i="1" s="1"/>
  <c r="K55" i="1" s="1"/>
  <c r="I54" i="1"/>
  <c r="J54" i="1" s="1"/>
  <c r="K54" i="1" s="1"/>
  <c r="I53" i="1"/>
  <c r="J53" i="1" s="1"/>
  <c r="K53" i="1" s="1"/>
  <c r="I52" i="1"/>
  <c r="J52" i="1" s="1"/>
  <c r="K52" i="1" s="1"/>
  <c r="I68" i="1"/>
  <c r="J68" i="1" s="1"/>
  <c r="K68" i="1" s="1"/>
  <c r="I67" i="1"/>
  <c r="J67" i="1" s="1"/>
  <c r="K67" i="1" s="1"/>
  <c r="I66" i="1"/>
  <c r="J66" i="1" s="1"/>
  <c r="K66" i="1" s="1"/>
  <c r="I65" i="1"/>
  <c r="J65" i="1" s="1"/>
  <c r="K65" i="1" s="1"/>
  <c r="L64" i="1"/>
  <c r="I64" i="1"/>
  <c r="J64" i="1" s="1"/>
  <c r="K64" i="1" s="1"/>
  <c r="I63" i="1"/>
  <c r="J63" i="1" s="1"/>
  <c r="K63" i="1" s="1"/>
  <c r="I62" i="1"/>
  <c r="J62" i="1" s="1"/>
  <c r="K62" i="1" s="1"/>
  <c r="L61" i="1"/>
  <c r="I61" i="1"/>
  <c r="J61" i="1" s="1"/>
  <c r="K61" i="1" s="1"/>
  <c r="I60" i="1"/>
  <c r="J60" i="1" s="1"/>
  <c r="K60" i="1" s="1"/>
  <c r="L77" i="1"/>
  <c r="I77" i="1"/>
  <c r="J77" i="1" s="1"/>
  <c r="K77" i="1" s="1"/>
  <c r="I76" i="1"/>
  <c r="J76" i="1" s="1"/>
  <c r="K76" i="1" s="1"/>
  <c r="L75" i="1"/>
  <c r="I75" i="1"/>
  <c r="J75" i="1" s="1"/>
  <c r="K75" i="1" s="1"/>
  <c r="L74" i="1"/>
  <c r="I74" i="1"/>
  <c r="J74" i="1" s="1"/>
  <c r="K74" i="1" s="1"/>
  <c r="L73" i="1"/>
  <c r="I73" i="1"/>
  <c r="J73" i="1" s="1"/>
  <c r="K73" i="1" s="1"/>
  <c r="I72" i="1"/>
  <c r="J72" i="1" s="1"/>
  <c r="K72" i="1" s="1"/>
  <c r="I71" i="1"/>
  <c r="J71" i="1" s="1"/>
  <c r="K71" i="1" s="1"/>
  <c r="I70" i="1"/>
  <c r="J70" i="1" s="1"/>
  <c r="K70" i="1" s="1"/>
  <c r="L69" i="1"/>
  <c r="I69" i="1"/>
  <c r="J69" i="1" s="1"/>
  <c r="K69" i="1" s="1"/>
  <c r="I80" i="1"/>
  <c r="L79" i="1"/>
  <c r="I79" i="1"/>
  <c r="J79" i="1" s="1"/>
  <c r="K79" i="1" s="1"/>
  <c r="L78" i="1"/>
  <c r="I78" i="1"/>
  <c r="J78" i="1" s="1"/>
  <c r="K78" i="1" s="1"/>
  <c r="I87" i="1"/>
  <c r="J87" i="1" s="1"/>
  <c r="K87" i="1" s="1"/>
  <c r="I47" i="1"/>
  <c r="J47" i="1" s="1"/>
  <c r="K47" i="1" s="1"/>
  <c r="I46" i="1"/>
  <c r="J46" i="1" s="1"/>
  <c r="K46" i="1" s="1"/>
  <c r="I45" i="1"/>
  <c r="J45" i="1" s="1"/>
  <c r="K45" i="1" s="1"/>
  <c r="I44" i="1"/>
  <c r="J44" i="1" s="1"/>
  <c r="K44" i="1" s="1"/>
  <c r="I43" i="1"/>
  <c r="J43" i="1" s="1"/>
  <c r="K43" i="1" s="1"/>
  <c r="L42" i="1"/>
  <c r="I42" i="1"/>
  <c r="J42" i="1" s="1"/>
  <c r="K42" i="1" s="1"/>
  <c r="I51" i="1"/>
  <c r="J51" i="1" s="1"/>
  <c r="K51" i="1" s="1"/>
  <c r="L50" i="1"/>
  <c r="I50" i="1"/>
  <c r="J50" i="1" s="1"/>
  <c r="K50" i="1" s="1"/>
  <c r="I49" i="1"/>
  <c r="J49" i="1" s="1"/>
  <c r="K49" i="1" s="1"/>
  <c r="I48" i="1"/>
  <c r="J48" i="1" s="1"/>
  <c r="K48" i="1" s="1"/>
  <c r="I41" i="1"/>
  <c r="J41" i="1" s="1"/>
  <c r="K41" i="1" s="1"/>
  <c r="I40" i="1"/>
  <c r="J40" i="1" s="1"/>
  <c r="K40" i="1" s="1"/>
  <c r="I39" i="1"/>
  <c r="J39" i="1" s="1"/>
  <c r="K39" i="1" s="1"/>
  <c r="L38" i="1"/>
  <c r="I38" i="1"/>
  <c r="J38" i="1" s="1"/>
  <c r="K38" i="1" s="1"/>
  <c r="I37" i="1"/>
  <c r="J37" i="1" s="1"/>
  <c r="K37" i="1" s="1"/>
  <c r="I36" i="1"/>
  <c r="J36" i="1" s="1"/>
  <c r="K36" i="1" s="1"/>
  <c r="I35" i="1"/>
  <c r="J35" i="1" s="1"/>
  <c r="K35" i="1" s="1"/>
  <c r="I34" i="1"/>
  <c r="J34" i="1" s="1"/>
  <c r="K34" i="1" s="1"/>
  <c r="I33" i="1"/>
  <c r="J33" i="1" s="1"/>
  <c r="K33" i="1" s="1"/>
  <c r="L32" i="1"/>
  <c r="I32" i="1"/>
  <c r="J32" i="1" s="1"/>
  <c r="K32" i="1" s="1"/>
  <c r="L31" i="1"/>
  <c r="I31" i="1"/>
  <c r="J31" i="1" s="1"/>
  <c r="K31" i="1" s="1"/>
  <c r="I30" i="1"/>
  <c r="J30" i="1" s="1"/>
  <c r="K30" i="1" s="1"/>
  <c r="I29" i="1"/>
  <c r="J29" i="1" s="1"/>
  <c r="K29" i="1" s="1"/>
  <c r="I28" i="1"/>
  <c r="J28" i="1" s="1"/>
  <c r="K28" i="1" s="1"/>
  <c r="L27" i="1"/>
  <c r="I27" i="1"/>
  <c r="J27" i="1" s="1"/>
  <c r="K27" i="1" s="1"/>
  <c r="I26" i="1"/>
  <c r="J26" i="1" s="1"/>
  <c r="K26" i="1" s="1"/>
  <c r="I25" i="1"/>
  <c r="J25" i="1" s="1"/>
  <c r="K25" i="1" s="1"/>
  <c r="L24" i="1"/>
  <c r="I24" i="1"/>
  <c r="J24" i="1" s="1"/>
  <c r="K24" i="1" s="1"/>
  <c r="I23" i="1"/>
  <c r="J23" i="1" s="1"/>
  <c r="K23" i="1" s="1"/>
  <c r="I22" i="1"/>
  <c r="J22" i="1" s="1"/>
  <c r="K22" i="1" s="1"/>
  <c r="L21" i="1"/>
  <c r="I21" i="1"/>
  <c r="J21" i="1" s="1"/>
  <c r="K21" i="1" s="1"/>
  <c r="L20" i="1"/>
  <c r="I20" i="1"/>
  <c r="J20" i="1" s="1"/>
  <c r="K20" i="1" s="1"/>
  <c r="I19" i="1"/>
  <c r="J19" i="1" s="1"/>
  <c r="K19" i="1" s="1"/>
  <c r="L18" i="1"/>
  <c r="I18" i="1"/>
  <c r="J18" i="1" s="1"/>
  <c r="K18" i="1" s="1"/>
  <c r="I17" i="1"/>
  <c r="J17" i="1" s="1"/>
  <c r="K17" i="1" s="1"/>
  <c r="K80" i="1" l="1"/>
</calcChain>
</file>

<file path=xl/sharedStrings.xml><?xml version="1.0" encoding="utf-8"?>
<sst xmlns="http://schemas.openxmlformats.org/spreadsheetml/2006/main" count="357" uniqueCount="174">
  <si>
    <t>Кол-во</t>
  </si>
  <si>
    <t>ОКПД2/КТРУ</t>
  </si>
  <si>
    <t>№ п/п</t>
  </si>
  <si>
    <t>Наименование товара, работы, услуги</t>
  </si>
  <si>
    <t>Ед. изм.</t>
  </si>
  <si>
    <t>Источник ценовой информации №1</t>
  </si>
  <si>
    <t>Источник ценовой информации №2</t>
  </si>
  <si>
    <t>Источник ценовой информации №3</t>
  </si>
  <si>
    <t>Цена единицы товара, работы, услуги, руб.</t>
  </si>
  <si>
    <t>Средняя цена за ед. измерения, руб.</t>
  </si>
  <si>
    <t>Среднее квадратичное отклонение*</t>
  </si>
  <si>
    <t>Коэффициент вариации, %*</t>
  </si>
  <si>
    <t>Начальная (максимальная) цена, руб.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</si>
  <si>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</si>
  <si>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>Поставка канцелярских и офисных принадлежностей</t>
  </si>
  <si>
    <t>(предмет контракта)</t>
  </si>
  <si>
    <t>Основные характеристики объекта закупки:</t>
  </si>
  <si>
    <t>основные характеристики объекта закупки в соответствии с характеристиками объекта закупки, указанными в извещении о закупке</t>
  </si>
  <si>
    <t>Используемый метод обоснования НМЦК:</t>
  </si>
  <si>
    <t>метод сопоставимых рыночных цен (анализ рынка).
Расчет произведен в соответствии с Приказом Министерства экономического развития РФ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на основании информации о ценах товаров, работ, услуг, полученной по запросу заказчика и (или) информации о ценах товаров, работ, услуг, содержащейся в реестрe контрактов ЕИС.</t>
  </si>
  <si>
    <t>Расчет НМЦК:</t>
  </si>
  <si>
    <t xml:space="preserve">25.99.23.000 </t>
  </si>
  <si>
    <t>Скрепки канцелярские 28 мм Attache металлические оцинкованные (100 штук в упаковке)</t>
  </si>
  <si>
    <t xml:space="preserve">25.93.14.130 </t>
  </si>
  <si>
    <t>Кнопки канцелярские силовые Attache для пробковых досок пластиковые разноцветные шляпка 8 мм (50 штук в упаковке)</t>
  </si>
  <si>
    <t xml:space="preserve"> 17.23.13.199 </t>
  </si>
  <si>
    <t>Стикеры с клеевым краем Выбор есть (Attache Economy) 76х76 мм неоновые 5 цветов (1 блок на 400 листов)</t>
  </si>
  <si>
    <t>17.23.13.199</t>
  </si>
  <si>
    <t>Бумага для заметок с клеевым краем. Стикеры Выбор есть (Attache Economy) 76х76 мм 5 цветов (1 блок на 400 листов)</t>
  </si>
  <si>
    <t>Стикеры с клеевым краем. Attache (Attache Economy) 38x51 мм неоновые 5 цветов (1 блок на 400 листов)</t>
  </si>
  <si>
    <t xml:space="preserve"> Стикеры Attache (Attache Economy) 38x51 мм неоновые (12 блоков по 100 листов)</t>
  </si>
  <si>
    <t>Блок для записей запасной Выбор есть (Attache Economy) 90x90x50 мм разноцветный (плотность 65 г/кв.м)</t>
  </si>
  <si>
    <t>Блок для записей запасной Attache 90x90x90 мм белый (плотность 80 г/кв.м)</t>
  </si>
  <si>
    <t>Стикеры Attache Simple 51х51 мм пастельные 3 цвета (1 блок на 300 листов)</t>
  </si>
  <si>
    <t>Блок для записей Attache Economy запасной 90x90x50 мм белый (плотность 65 г/кв.м)</t>
  </si>
  <si>
    <t>Блок для записей Attache 90x90x50 мм разноцветный (плотность 80 г/кв.м)</t>
  </si>
  <si>
    <t>Клейкие закладки Attache Selection пластиковые 8 цветов по 25 листов 12x45 мм</t>
  </si>
  <si>
    <t>Клейкие закладки Выбор есть пластиковые 5 неоновых цветов по 20 листов 12х45 мм</t>
  </si>
  <si>
    <t>Скобы для степлера Attache №10 с цинковым покрытием (1000 штук в упаковке)</t>
  </si>
  <si>
    <t xml:space="preserve">25.99.22.130 </t>
  </si>
  <si>
    <t>Степлер Комус Prima до 12 листов синий (скобы № 10, с антистеплером)</t>
  </si>
  <si>
    <t>Степлер мощный Attache (Attache Economy) до 100 листов чёрный/белый (скобы № 23/6, 23/8, 23/10, 23/13)</t>
  </si>
  <si>
    <t>Скобы для степлера стальные Выбор есть (Attache Economy) №23/10 с цинковым покрытием (1000 штук в упаковке)</t>
  </si>
  <si>
    <t>32.99.13.121</t>
  </si>
  <si>
    <t>Ручка шариковая неавтоматическая Pilot BPS-GP-F синяя резиновая манжета (толщина линии 0.22 мм)</t>
  </si>
  <si>
    <t>Ручка шариковая неавтомат. Attache Meridian синяя корпус soft touch (масл., черно-бирюзовый корпус, толщина линии 0.35 мм)</t>
  </si>
  <si>
    <t>Ручка шариковая неавтомат. Attache Meridian синяя корпус soft touch (черно-фиолетовый корпус, толщина линии 0.35 мм)</t>
  </si>
  <si>
    <t>Ручка шариковая неавтомат. Attache Meridian синяя корпус soft touch (серо-голубой корпус, толщина линии 0.35 мм)</t>
  </si>
  <si>
    <t>Ручка гелевая неавтоматическая Attache Stream черная корпус soft touch (толщина линии 0.5 мм)</t>
  </si>
  <si>
    <t>Ручка гелевая неавтоматическая Erich Krause Megapolis Gel чёрная (толщина линии 0.35 мм, 93)</t>
  </si>
  <si>
    <t>32.99.15.110</t>
  </si>
  <si>
    <t>Карандаш чернографитный пластиковый HB с ластиком Deli заточенный трехгранный</t>
  </si>
  <si>
    <t>32.99.12.120</t>
  </si>
  <si>
    <t>Набор маркеров для белых досок Attache 10 цветов (толщина линии 1-3 мм) круглый наконечник</t>
  </si>
  <si>
    <t>Набор текстовыделителей Attache Colored (толщина линии 1-5 мм, 6 цветов)</t>
  </si>
  <si>
    <t>20.59.59.900</t>
  </si>
  <si>
    <t>Корректирующая лента Attache (Attache Economy) 5 мм x 8 м</t>
  </si>
  <si>
    <t>Корректирующая лента Attache (Attache Selection) Tango 5 мм x 12 м</t>
  </si>
  <si>
    <t>22.19.73.120</t>
  </si>
  <si>
    <t>Ластик Pilot ПВХ прямоугольный 42x19x12 мм</t>
  </si>
  <si>
    <t>25.71.13.110</t>
  </si>
  <si>
    <t>Точилка для карандашей Выбор есть (Attache Economy) металлическая клиновидная серебристая, 1 отверстие</t>
  </si>
  <si>
    <t>Ластик Attache из синтетического каучука скошенный 42x14x8 мм комбинированный для карандашей и ручек</t>
  </si>
  <si>
    <t>Нож канцелярский Комус усиленный с фиксатором, 9 мм 2 сменных лезвия</t>
  </si>
  <si>
    <t xml:space="preserve">22.29.25.000 </t>
  </si>
  <si>
    <t xml:space="preserve">Файл-вкладыш Attache А4 40 мкм прозрачный рифленый 100 штук в упаковке
</t>
  </si>
  <si>
    <t>17.23.13.193</t>
  </si>
  <si>
    <t>Папка-регистратор Выбор есть 75 мм мрамор, чёрная бумага, без мет. уголка</t>
  </si>
  <si>
    <t>Папка-регистратор Комус Экономи 75 мм белая бумвинил/бумага карм. кор. с защитным мет. уголком</t>
  </si>
  <si>
    <t>Папка-регистратор Комус Экономи 75 мм бирюзовая бумвинил/бумага карм. кор. с защитным мет. уголком</t>
  </si>
  <si>
    <t>Папка-регистратор Комус Экономи 75 мм жёлтая бумвинил/бумага с защитным мет.  уголком</t>
  </si>
  <si>
    <t>Папка-регистратор Комус Экономи 75 мм персидский лайм бумвинил/бумага карм. кор с защитным мет. уголком</t>
  </si>
  <si>
    <t>Папка-регистратор с арочным механизмом Attache (Attache Selection) 90 мм сиреневая карм. кор.бумвинил/бумага</t>
  </si>
  <si>
    <t>Папка-регистратор Attache (Attache Selection) Экономи 90 мм синяя бумвинил/бумага</t>
  </si>
  <si>
    <t>Папка-регистратор Attache Экономи 80 мм голубая бумвинил/бумага карм. кор.</t>
  </si>
  <si>
    <t>Папка-регистратор Комус Экономи 50 мм жёлтая бумвинил/бумага с защитным мет. уголком</t>
  </si>
  <si>
    <t>Папка-регистратор Комус Экономи 50 мм лаймовая бумвинил/бумага  карм. кор.с защитным мет. уголком</t>
  </si>
  <si>
    <t xml:space="preserve"> Папка-регистратор Комус Экономи 50 мм фиолетовая бумвинил/бумага карм. кор.с защитным мет. уголком</t>
  </si>
  <si>
    <t>Папка-регистратор Комус Стандарт 75 мм оранжевая бумвинил карм. кор. с защитным мет. уголком</t>
  </si>
  <si>
    <t>Папка-регистратор Attache Selection (Bantex) Strong 50 мм голубая ПВХ с технологией Strong Line</t>
  </si>
  <si>
    <t>Папка-регистратор Attache Selection (Bantex) Strong 50 мм серая ПВХ с технологией Strong Line</t>
  </si>
  <si>
    <t>Папка-регистратор Attache Selection (Bantex) Economy Plus 50 мм оранжевая бумвинил/бумага карм. кор. с защитным мет. уголком</t>
  </si>
  <si>
    <t>Папка на 2-х кольцах Bantex (Attache Selection) A4 35 мм желтая до 220 листов</t>
  </si>
  <si>
    <t>Папка на 2-х кольцах Bantex (Attache Selection) A4 35 мм красная до 220 листов</t>
  </si>
  <si>
    <t>Папка на 2-х кольцах Bantex (Attache Selection) A4 35 мм серая до 220 листов</t>
  </si>
  <si>
    <t>Папка на 2-х кольцах Bantex (Attache Selection) A4 35 мм тёмно-синяя до 220 листов</t>
  </si>
  <si>
    <t>Папка на 2-х кольцах Bantex (Attache Selection) A4 35 мм сиреневая до 220 листов</t>
  </si>
  <si>
    <t>22.29.25.000</t>
  </si>
  <si>
    <t>Папка-короб на резинках Комус А4 30 мм пластиковая до 300 листов голубая (толщина обложки 0.8 мм)</t>
  </si>
  <si>
    <t>Папка-короб на резинках Комус А4 30 мм пластиковая до 300 листов сиреневая (толщина обложки 0.8 мм)</t>
  </si>
  <si>
    <t>Папка-короб на резинках Комус А4 30 мм пластиковая до 300 листов темно-синяя (толщина обложки 0.8 мм)</t>
  </si>
  <si>
    <t>Папка с зажимом метал.  Attache A4 толщина 0.35 мм, ширина корешка 15мм, синяя (до 120 листов)</t>
  </si>
  <si>
    <t>Папка с зажимом Выбор есть (Attache Economy) A4 0.4 мм синяя (до 150 листов)</t>
  </si>
  <si>
    <t>Папка с зажимом Комус А4 0.8 мм сиреневая  с карманом дляя CD/визитки (до 150 листов)</t>
  </si>
  <si>
    <t xml:space="preserve"> 22.29.25.000 </t>
  </si>
  <si>
    <t xml:space="preserve">Папка-конверт на кнопке Выбор есть (Attache Economy) А4 бесцветная 100 мкм (10 штук в упаковке)
</t>
  </si>
  <si>
    <t>Папка-конверт на кнопке Attache А4 синяя 120 мкм (10 штук в упаковке)</t>
  </si>
  <si>
    <t>Папка-конверт на кнопке Attache Акварель А4 180 мкм (5 штук в упаковке)</t>
  </si>
  <si>
    <t>упаковка</t>
  </si>
  <si>
    <t>штука</t>
  </si>
  <si>
    <t>набор</t>
  </si>
  <si>
    <r>
      <rPr>
        <sz val="9"/>
        <color rgb="FF000000"/>
        <rFont val="Times New Roman"/>
        <family val="2"/>
      </rPr>
      <t>* В целях определения однородности совокупности значений выявленных цен, используемых в расчетах определен коэффициент вариации по следующей формуле: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где: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V - коэффициент вариации;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                                             - среднее квадратичное отклонение;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ц</t>
    </r>
    <r>
      <rPr>
        <vertAlign val="subscript"/>
        <sz val="9"/>
        <color rgb="FF000000"/>
        <rFont val="Times New Roman"/>
        <family val="2"/>
      </rPr>
      <t>i</t>
    </r>
    <r>
      <rPr>
        <sz val="9"/>
        <color rgb="FF000000"/>
        <rFont val="Times New Roman"/>
        <family val="2"/>
      </rPr>
      <t xml:space="preserve"> - цена единицы товара, работы, услуги, указанная в источнике с номером i;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&lt;ц&gt; - средняя арифметическая величина цены единицы товара, работы, услуги;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n - количество значений, используемых в расчете.</t>
    </r>
    <r>
      <rPr>
        <sz val="9"/>
        <color rgb="FF000000"/>
        <rFont val="Times New Roman"/>
        <family val="2"/>
      </rPr>
      <t xml:space="preserve">
</t>
    </r>
    <r>
      <rPr>
        <sz val="9"/>
        <color rgb="FF000000"/>
        <rFont val="Times New Roman"/>
        <family val="2"/>
      </rPr>
      <t>Коэффициент вариации не превышает 33 %, совокупность значений выявленных цен, используемых в расчетах НМЦК, является однородной.</t>
    </r>
  </si>
  <si>
    <t>Работник контрактной службы/управляющий:</t>
  </si>
  <si>
    <t>(должность)</t>
  </si>
  <si>
    <t>(Ф.И.О.)</t>
  </si>
  <si>
    <t>(контактный номер телефона)</t>
  </si>
  <si>
    <t>/</t>
  </si>
  <si>
    <t/>
  </si>
  <si>
    <t>(подпись / расшифровка подписи)</t>
  </si>
  <si>
    <t>Разделитель листов картонный Attache 100 листов по цветам голубой (230x120 мм)</t>
  </si>
  <si>
    <t>Папка-уголок Выбор есть (Attache Economy) A4 пластиковая 100 мкм синяя (10 штук в упаковке)</t>
  </si>
  <si>
    <t>Папка-уголок Выбор есть (Attache Economy) A4 пластиковая 100 мкм жёлтая (10 штук в упаковке)</t>
  </si>
  <si>
    <t>Папка-уголок Выбор есть (Attache Economy) A4 пластиковая 100 мкм зелёная (10 штук в упаковке)</t>
  </si>
  <si>
    <t>Папка-уголок Выбор есть (Attache Economy) A4 пластиковая 100 мкм красная (10 штук в упаковке)</t>
  </si>
  <si>
    <t>Папка-уголок Выбор есть (Attache Economy) A4 пластиковая 100 мкм прозрачная (10 штук в упаковке)</t>
  </si>
  <si>
    <t>Подставка настольная для презентаций 300х100 мм двусторонняя Attache</t>
  </si>
  <si>
    <t>22.29.29.190</t>
  </si>
  <si>
    <t>Бумага для флипчартов Attache 67.5х98 см белая 50 листов</t>
  </si>
  <si>
    <t>17.12.14.121</t>
  </si>
  <si>
    <t>Ручка шариковая неавтоматическая Attache Deli синяя (толщина линии 0.5 мм)</t>
  </si>
  <si>
    <t>Клейкая лента канцелярская Комус прозрачная 19 мм x 33 м (12 штук в упаковке)</t>
  </si>
  <si>
    <t>Клейкая лента канцелярская прозрачная 12 мм x 33 м (12 штук в упаковке)</t>
  </si>
  <si>
    <t>22.29.21.000</t>
  </si>
  <si>
    <t>Ручка шариковая на подставке Attache цвет чернил синий с пружиной (толщина линии 0.5 мм)</t>
  </si>
  <si>
    <t>Скоросшиватель картонный Attache Дело № A4 до 200 листов белый</t>
  </si>
  <si>
    <t>Скоросшиватель картонный Комус А4 до 300 листов сиреневый (плотность 450 г/кв.м)</t>
  </si>
  <si>
    <t>Скоросшиватель картонный Комус А4 до 300 листов оранжевый (плотность 450 г/кв.м)</t>
  </si>
  <si>
    <t>Скоросшиватель картонный Комус А4 до 300 листов голубой (плотность 450 г/кв.м)</t>
  </si>
  <si>
    <t>17.23.13.130</t>
  </si>
  <si>
    <t>Папка с завязками Attache А4+ 20 мм немелованный картон до 200 листов (плотность 260 г/кв.м)</t>
  </si>
  <si>
    <t>Клейкая лента малярная крепированная морозостойкая 25 мм х 50 м белая</t>
  </si>
  <si>
    <t>Бизнес-тетрадь Выбор есть (Attache Economy) А4 96 листов синяя в клетку на спирали</t>
  </si>
  <si>
    <t>Тетрадь общая А4 96 листов в клетку на скрепке</t>
  </si>
  <si>
    <t>Бизнес-тетрадь Attache Plastic А4 120 листов синяя в клетку на спирали</t>
  </si>
  <si>
    <t>Бизнес-тетрадь Attache А4 80 листов синяя в клетку на спирали, блок 60г, обложка 215г</t>
  </si>
  <si>
    <t>Стержень шариковый Parker Quink Flow синий 98 мм (толщина линии 0.8 мм, 2 штуки в упаковке, артикул производителя 1950373)</t>
  </si>
  <si>
    <t>Рамка Зебра А4 21x30 см деревянный багет 16 мм темно-коричневая</t>
  </si>
  <si>
    <t>Стержень шариковый Parker Quink Flow черный 98 мм (толщина линии 0.8 мм, 3 штуки в упаковке, артикул производителя 2119151)</t>
  </si>
  <si>
    <t>17.23.13.195</t>
  </si>
  <si>
    <t>32.99.14.130</t>
  </si>
  <si>
    <t>16.29.14.110</t>
  </si>
  <si>
    <t>Папка на 2-х кольцах Bantex (Attache Selection) A4 35 мм лайм до 220 листов</t>
  </si>
  <si>
    <t>Ручка шариковая неавтоматическая Bic Round Stic синяя (толщина линии 0.32 мм)</t>
  </si>
  <si>
    <t>Скобы для степлера Attache №10 с никелевым покрытием (1000 штук в упаковке)</t>
  </si>
  <si>
    <t>Корректирующая жидкость (штрих) Attache Градиент 20 мл на быстросохнущей основе</t>
  </si>
  <si>
    <t xml:space="preserve">20.59.59.900 </t>
  </si>
  <si>
    <t>Карандаш механический красный Комус 0.5 мм с ластиком</t>
  </si>
  <si>
    <t>Стержень микрографический HB 0.7 мм Pilot PPL-7 (12 грифелей)</t>
  </si>
  <si>
    <t>Стержень микрографический HB 0.5 мм Pilot PPL-5 (12 грифелей)</t>
  </si>
  <si>
    <t>Клейкие закладки Attache пластиковые 5 цветов по 20 листов 12x45 мм</t>
  </si>
  <si>
    <t>Стикеры Attache (Attache Economy) 51x51 мм неоновые 5 цветов (1 блок на 400 листов)</t>
  </si>
  <si>
    <t>Ручка гелевая неавтоматическая Attache Epic черная (толщина линии 0.5 мм)</t>
  </si>
  <si>
    <t>Степлер Attache Leader до 15 листов серый/черный (скобы № 10, с антистеплером)</t>
  </si>
  <si>
    <t>Калькулятор настольный Attache AF-446BB 12-разрядный черный/синий 203x153x48 мм</t>
  </si>
  <si>
    <t>Антистеплер Выбор есть (Attache Economy) чёрный</t>
  </si>
  <si>
    <t>Штамп самонаборный Attache пластиковый 4 строки 48x18 мм</t>
  </si>
  <si>
    <t>Зажимы для бумаг Комус 51 мм черные (12 штук в упаковке)</t>
  </si>
  <si>
    <t>Скрепочница Attache магнитная пластиковая прямоугольная с 20 скрепками 28 мм</t>
  </si>
  <si>
    <t>Маркер промышленный лаковый TOPFORT чёрный 4 мм (1827837)</t>
  </si>
  <si>
    <t>Дырокол Attache до 30 листов чёрный с линейкой</t>
  </si>
  <si>
    <t>Ножницы Attache (Attache Economy) 160 мм симметричные пластиковые ручки чёрного цвета</t>
  </si>
  <si>
    <t>Подставка-органайзер для канцелярских принадлежностей Attache Line 6 отделений черная 10.5x14x14 см</t>
  </si>
  <si>
    <t xml:space="preserve">32.99.12.130 </t>
  </si>
  <si>
    <t>32.99.15.120</t>
  </si>
  <si>
    <t>17.29.11</t>
  </si>
  <si>
    <t>32.99.12.110</t>
  </si>
  <si>
    <t>25.99.22.130</t>
  </si>
  <si>
    <t>28.23.12.110</t>
  </si>
  <si>
    <t>25.99.23.000</t>
  </si>
  <si>
    <t>32.99.16.120</t>
  </si>
  <si>
    <t>25.71.11.120</t>
  </si>
  <si>
    <t>Карандаш чернографитный HB Attache Ameli заточенный трёхгранный без ластика черное дерево</t>
  </si>
  <si>
    <t>Начальная (максимальная) цена контракта, рублей                                                                                                                                                                                                                                                                                            251 221,70</t>
  </si>
  <si>
    <t>"01" июля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</si>
</sst>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2"/>
    </font>
    <font>
      <b/>
      <sz val="14"/>
      <color rgb="FF000000"/>
      <name val="Times New Roman"/>
      <family val="2"/>
    </font>
    <font>
      <sz val="12"/>
      <color rgb="FF000000"/>
      <name val="Times New Roman"/>
      <family val="2"/>
    </font>
    <font>
      <sz val="9"/>
      <color rgb="FF000000"/>
      <name val="Times New Roman"/>
      <family val="2"/>
    </font>
    <font>
      <b/>
      <sz val="12"/>
      <color rgb="FF000000"/>
      <name val="Times New Roman"/>
      <family val="2"/>
    </font>
    <font>
      <b/>
      <sz val="13"/>
      <color rgb="FF000000"/>
      <name val="Times New Roman"/>
      <family val="2"/>
    </font>
    <font>
      <sz val="10"/>
      <name val="Times New Roman"/>
      <family val="2"/>
    </font>
    <font>
      <vertAlign val="subscript"/>
      <sz val="9"/>
      <color rgb="FF000000"/>
      <name val="Times New Roman"/>
      <family val="2"/>
    </font>
    <font>
      <i/>
      <sz val="9"/>
      <color rgb="FF000000"/>
      <name val="Times New Roman"/>
      <family val="2"/>
    </font>
    <font>
      <sz val="12"/>
      <name val="Times New Roman"/>
      <family val="2"/>
    </font>
    <font>
      <i/>
      <sz val="12"/>
      <name val="Times New Roman"/>
      <family val="2"/>
    </font>
    <font>
      <sz val="12"/>
      <color indexed="8"/>
      <name val="Times New Roman"/>
      <family val="2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DEBF7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2" xfId="0" applyNumberFormat="1" applyFont="1" applyFill="1" applyBorder="1" applyAlignment="1" applyProtection="1">
      <alignment horizontal="center" vertical="top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ill="1" applyAlignment="1" applyProtection="1"/>
    <xf numFmtId="0" fontId="7" fillId="3" borderId="3" xfId="0" applyNumberFormat="1" applyFont="1" applyFill="1" applyBorder="1" applyAlignment="1" applyProtection="1">
      <alignment vertic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3" borderId="3" xfId="0" applyNumberFormat="1" applyFont="1" applyFill="1" applyBorder="1" applyAlignment="1" applyProtection="1">
      <alignment horizontal="center" vertical="center" wrapText="1"/>
    </xf>
    <xf numFmtId="4" fontId="10" fillId="3" borderId="3" xfId="0" applyNumberFormat="1" applyFont="1" applyFill="1" applyBorder="1" applyAlignment="1" applyProtection="1">
      <alignment horizontal="center" vertical="top" wrapText="1"/>
    </xf>
    <xf numFmtId="2" fontId="10" fillId="3" borderId="1" xfId="0" applyNumberFormat="1" applyFont="1" applyFill="1" applyBorder="1" applyAlignment="1">
      <alignment horizontal="center" vertical="top" wrapText="1"/>
    </xf>
    <xf numFmtId="2" fontId="10" fillId="3" borderId="1" xfId="0" applyNumberFormat="1" applyFont="1" applyFill="1" applyBorder="1" applyAlignment="1">
      <alignment horizontal="center" vertical="top"/>
    </xf>
    <xf numFmtId="4" fontId="10" fillId="3" borderId="1" xfId="0" applyNumberFormat="1" applyFont="1" applyFill="1" applyBorder="1" applyAlignment="1">
      <alignment horizontal="center" vertical="top" wrapText="1"/>
    </xf>
    <xf numFmtId="0" fontId="10" fillId="3" borderId="3" xfId="0" applyNumberFormat="1" applyFont="1" applyFill="1" applyBorder="1" applyAlignment="1" applyProtection="1">
      <alignment horizontal="left" wrapText="1"/>
    </xf>
    <xf numFmtId="0" fontId="10" fillId="3" borderId="3" xfId="0" applyNumberFormat="1" applyFont="1" applyFill="1" applyBorder="1" applyAlignment="1" applyProtection="1">
      <alignment horizontal="left" vertical="top" wrapText="1"/>
    </xf>
    <xf numFmtId="0" fontId="1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0" fontId="3" fillId="0" borderId="1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Alignment="1" applyProtection="1">
      <alignment horizontal="left" wrapText="1"/>
    </xf>
    <xf numFmtId="0" fontId="4" fillId="0" borderId="0" xfId="0" applyNumberFormat="1" applyFont="1" applyFill="1" applyAlignment="1" applyProtection="1">
      <alignment horizontal="left" vertical="top" wrapText="1"/>
    </xf>
    <xf numFmtId="0" fontId="6" fillId="0" borderId="0" xfId="0" applyNumberFormat="1" applyFont="1" applyFill="1" applyAlignment="1" applyProtection="1">
      <alignment horizontal="center" wrapText="1"/>
    </xf>
    <xf numFmtId="0" fontId="3" fillId="0" borderId="7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Alignment="1" applyProtection="1">
      <alignment horizontal="center" vertical="top" wrapText="1"/>
    </xf>
    <xf numFmtId="0" fontId="5" fillId="0" borderId="8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1" fillId="2" borderId="5" xfId="0" applyNumberFormat="1" applyFont="1" applyFill="1" applyBorder="1" applyAlignment="1" applyProtection="1">
      <alignment horizontal="center" vertical="top" wrapText="1"/>
    </xf>
    <xf numFmtId="0" fontId="1" fillId="2" borderId="11" xfId="0" applyNumberFormat="1" applyFont="1" applyFill="1" applyBorder="1" applyAlignment="1" applyProtection="1">
      <alignment horizontal="center" vertical="top" wrapText="1"/>
    </xf>
    <xf numFmtId="0" fontId="1" fillId="2" borderId="6" xfId="0" applyNumberFormat="1" applyFont="1" applyFill="1" applyBorder="1" applyAlignment="1" applyProtection="1">
      <alignment horizontal="center" vertical="top" wrapText="1"/>
    </xf>
    <xf numFmtId="0" fontId="1" fillId="2" borderId="13" xfId="0" applyNumberFormat="1" applyFont="1" applyFill="1" applyBorder="1" applyAlignment="1" applyProtection="1">
      <alignment horizontal="center" vertical="top" wrapText="1"/>
    </xf>
    <xf numFmtId="0" fontId="1" fillId="2" borderId="4" xfId="0" applyNumberFormat="1" applyFont="1" applyFill="1" applyBorder="1" applyAlignment="1" applyProtection="1">
      <alignment horizontal="center" vertical="top" wrapText="1"/>
    </xf>
    <xf numFmtId="0" fontId="1" fillId="2" borderId="12" xfId="0" applyNumberFormat="1" applyFont="1" applyFill="1" applyBorder="1" applyAlignment="1" applyProtection="1">
      <alignment horizontal="center" vertical="top" wrapText="1"/>
    </xf>
    <xf numFmtId="0" fontId="1" fillId="2" borderId="2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Alignment="1" applyProtection="1">
      <alignment horizontal="right"/>
    </xf>
    <xf numFmtId="0" fontId="1" fillId="2" borderId="15" xfId="0" applyNumberFormat="1" applyFont="1" applyFill="1" applyBorder="1" applyAlignment="1" applyProtection="1">
      <alignment horizontal="left" vertical="top" wrapText="1"/>
    </xf>
    <xf numFmtId="0" fontId="1" fillId="2" borderId="7" xfId="0" applyNumberFormat="1" applyFont="1" applyFill="1" applyBorder="1" applyAlignment="1" applyProtection="1">
      <alignment horizontal="left" vertical="top" wrapText="1"/>
    </xf>
    <xf numFmtId="0" fontId="0" fillId="0" borderId="16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14</xdr:row>
      <xdr:rowOff>1228725</xdr:rowOff>
    </xdr:from>
    <xdr:to>
      <xdr:col>11</xdr:col>
      <xdr:colOff>19050</xdr:colOff>
      <xdr:row>14</xdr:row>
      <xdr:rowOff>1581150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540067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14</xdr:row>
      <xdr:rowOff>923925</xdr:rowOff>
    </xdr:from>
    <xdr:to>
      <xdr:col>9</xdr:col>
      <xdr:colOff>1019175</xdr:colOff>
      <xdr:row>14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509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15</xdr:row>
      <xdr:rowOff>2038350</xdr:rowOff>
    </xdr:from>
    <xdr:to>
      <xdr:col>11</xdr:col>
      <xdr:colOff>1504950</xdr:colOff>
      <xdr:row>15</xdr:row>
      <xdr:rowOff>2505075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6210300"/>
          <a:ext cx="1485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15</xdr:row>
      <xdr:rowOff>1762125</xdr:rowOff>
    </xdr:from>
    <xdr:to>
      <xdr:col>11</xdr:col>
      <xdr:colOff>371475</xdr:colOff>
      <xdr:row>15</xdr:row>
      <xdr:rowOff>1990725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5934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9525</xdr:colOff>
      <xdr:row>126</xdr:row>
      <xdr:rowOff>180975</xdr:rowOff>
    </xdr:from>
    <xdr:ext cx="771525" cy="342900"/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500" y="88134825"/>
          <a:ext cx="771525" cy="342900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126</xdr:row>
      <xdr:rowOff>781050</xdr:rowOff>
    </xdr:from>
    <xdr:ext cx="1247775" cy="447675"/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0500" y="88734900"/>
          <a:ext cx="1247775" cy="447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9"/>
  <sheetViews>
    <sheetView tabSelected="1" topLeftCell="A120" workbookViewId="0">
      <selection activeCell="C15" sqref="C15:C16"/>
    </sheetView>
  </sheetViews>
  <sheetFormatPr defaultRowHeight="14.4" x14ac:dyDescent="0.3"/>
  <cols>
    <col min="1" max="1" width="5.44140625" customWidth="1"/>
    <col min="2" max="2" width="23.6640625" customWidth="1"/>
    <col min="3" max="3" width="31.6640625" customWidth="1"/>
    <col min="4" max="4" width="11.44140625" customWidth="1"/>
    <col min="5" max="5" width="6.88671875" customWidth="1"/>
    <col min="6" max="6" width="12.6640625" customWidth="1"/>
    <col min="7" max="8" width="11.6640625" customWidth="1"/>
    <col min="9" max="9" width="18.44140625" customWidth="1"/>
    <col min="10" max="10" width="18.88671875" customWidth="1"/>
    <col min="11" max="11" width="16.44140625" customWidth="1"/>
    <col min="12" max="12" width="26" customWidth="1"/>
  </cols>
  <sheetData>
    <row r="1" spans="1:12" ht="1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0.25" customHeight="1" x14ac:dyDescent="0.3">
      <c r="A2" s="3"/>
      <c r="B2" s="24" t="s">
        <v>13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6" x14ac:dyDescent="0.3">
      <c r="A4" s="3"/>
      <c r="B4" s="25" t="s">
        <v>14</v>
      </c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x14ac:dyDescent="0.3">
      <c r="A5" s="3"/>
      <c r="B5" s="26" t="s">
        <v>15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ht="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39.75" customHeight="1" x14ac:dyDescent="0.3">
      <c r="A7" s="3"/>
      <c r="B7" s="27" t="s">
        <v>16</v>
      </c>
      <c r="C7" s="28"/>
      <c r="D7" s="28"/>
      <c r="E7" s="29"/>
      <c r="F7" s="19" t="s">
        <v>17</v>
      </c>
      <c r="G7" s="20"/>
      <c r="H7" s="20"/>
      <c r="I7" s="20"/>
      <c r="J7" s="20"/>
      <c r="K7" s="20"/>
      <c r="L7" s="21"/>
    </row>
    <row r="8" spans="1:12" ht="93" customHeight="1" x14ac:dyDescent="0.3">
      <c r="A8" s="3"/>
      <c r="B8" s="27" t="s">
        <v>18</v>
      </c>
      <c r="C8" s="28"/>
      <c r="D8" s="28"/>
      <c r="E8" s="29"/>
      <c r="F8" s="19" t="s">
        <v>19</v>
      </c>
      <c r="G8" s="20"/>
      <c r="H8" s="20"/>
      <c r="I8" s="20"/>
      <c r="J8" s="20"/>
      <c r="K8" s="20"/>
      <c r="L8" s="21"/>
    </row>
    <row r="9" spans="1:12" ht="1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7.399999999999999" x14ac:dyDescent="0.3">
      <c r="A10" s="3"/>
      <c r="B10" s="22" t="s">
        <v>20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5" spans="1:12" ht="61.5" customHeight="1" x14ac:dyDescent="0.3">
      <c r="A15" s="30" t="s">
        <v>2</v>
      </c>
      <c r="B15" s="34" t="s">
        <v>1</v>
      </c>
      <c r="C15" s="32" t="s">
        <v>3</v>
      </c>
      <c r="D15" s="30" t="s">
        <v>4</v>
      </c>
      <c r="E15" s="30" t="s">
        <v>0</v>
      </c>
      <c r="F15" s="2" t="s">
        <v>5</v>
      </c>
      <c r="G15" s="2" t="s">
        <v>6</v>
      </c>
      <c r="H15" s="2" t="s">
        <v>7</v>
      </c>
      <c r="I15" s="32" t="s">
        <v>9</v>
      </c>
      <c r="J15" s="30" t="s">
        <v>10</v>
      </c>
      <c r="K15" s="34" t="s">
        <v>11</v>
      </c>
      <c r="L15" s="36" t="s">
        <v>12</v>
      </c>
    </row>
    <row r="16" spans="1:12" ht="66" x14ac:dyDescent="0.3">
      <c r="A16" s="31"/>
      <c r="B16" s="35"/>
      <c r="C16" s="33"/>
      <c r="D16" s="31"/>
      <c r="E16" s="31"/>
      <c r="F16" s="1" t="s">
        <v>8</v>
      </c>
      <c r="G16" s="1" t="s">
        <v>8</v>
      </c>
      <c r="H16" s="1" t="s">
        <v>8</v>
      </c>
      <c r="I16" s="33"/>
      <c r="J16" s="31"/>
      <c r="K16" s="35"/>
      <c r="L16" s="31"/>
    </row>
    <row r="17" spans="1:12" ht="39.6" x14ac:dyDescent="0.3">
      <c r="A17" s="12">
        <v>1</v>
      </c>
      <c r="B17" s="13" t="s">
        <v>21</v>
      </c>
      <c r="C17" s="4" t="s">
        <v>22</v>
      </c>
      <c r="D17" s="5" t="s">
        <v>98</v>
      </c>
      <c r="E17" s="7">
        <v>10</v>
      </c>
      <c r="F17" s="8">
        <v>45.3</v>
      </c>
      <c r="G17" s="8">
        <v>47.11</v>
      </c>
      <c r="H17" s="8">
        <v>49.38</v>
      </c>
      <c r="I17" s="9">
        <f t="shared" ref="I17:I53" si="0">AVERAGE(F17:H17)</f>
        <v>47.263333333333328</v>
      </c>
      <c r="J17" s="10">
        <f t="shared" ref="J17:J53" si="1">SQRT(((SUM((POWER(H17-I17,2)),(POWER(G17-I17,2)),(POWER(F17-I17,2)))/(COLUMNS(F17:H17)-1))))</f>
        <v>2.0443173269659836</v>
      </c>
      <c r="K17" s="10">
        <f t="shared" ref="K17:K53" si="2">J17/I17*100</f>
        <v>4.3253769524634684</v>
      </c>
      <c r="L17" s="11">
        <v>472.6</v>
      </c>
    </row>
    <row r="18" spans="1:12" ht="52.8" x14ac:dyDescent="0.3">
      <c r="A18" s="12">
        <v>2</v>
      </c>
      <c r="B18" s="13" t="s">
        <v>23</v>
      </c>
      <c r="C18" s="4" t="s">
        <v>24</v>
      </c>
      <c r="D18" s="5" t="s">
        <v>98</v>
      </c>
      <c r="E18" s="7">
        <v>2</v>
      </c>
      <c r="F18" s="8">
        <v>154.85</v>
      </c>
      <c r="G18" s="8">
        <v>159.5</v>
      </c>
      <c r="H18" s="8">
        <v>167.24</v>
      </c>
      <c r="I18" s="9">
        <f t="shared" si="0"/>
        <v>160.53</v>
      </c>
      <c r="J18" s="10">
        <f t="shared" si="1"/>
        <v>6.2588896778901688</v>
      </c>
      <c r="K18" s="10">
        <f t="shared" si="2"/>
        <v>3.8988909723354941</v>
      </c>
      <c r="L18" s="11">
        <f t="shared" ref="L18:L50" si="3">((E18/3)*(SUM(F18:H18)))</f>
        <v>321.06</v>
      </c>
    </row>
    <row r="19" spans="1:12" ht="52.8" x14ac:dyDescent="0.3">
      <c r="A19" s="12">
        <v>3</v>
      </c>
      <c r="B19" s="13" t="s">
        <v>25</v>
      </c>
      <c r="C19" s="4" t="s">
        <v>26</v>
      </c>
      <c r="D19" s="5" t="s">
        <v>99</v>
      </c>
      <c r="E19" s="7">
        <v>5</v>
      </c>
      <c r="F19" s="8">
        <v>379</v>
      </c>
      <c r="G19" s="8">
        <v>390.37</v>
      </c>
      <c r="H19" s="8">
        <v>405.53</v>
      </c>
      <c r="I19" s="9">
        <f t="shared" si="0"/>
        <v>391.63333333333338</v>
      </c>
      <c r="J19" s="10">
        <f t="shared" si="1"/>
        <v>13.310042574437279</v>
      </c>
      <c r="K19" s="10">
        <f t="shared" si="2"/>
        <v>3.398597984791202</v>
      </c>
      <c r="L19" s="11">
        <v>1958.15</v>
      </c>
    </row>
    <row r="20" spans="1:12" ht="52.8" x14ac:dyDescent="0.3">
      <c r="A20" s="12">
        <v>4</v>
      </c>
      <c r="B20" s="13" t="s">
        <v>27</v>
      </c>
      <c r="C20" s="4" t="s">
        <v>28</v>
      </c>
      <c r="D20" s="5" t="s">
        <v>99</v>
      </c>
      <c r="E20" s="7">
        <v>5</v>
      </c>
      <c r="F20" s="8">
        <v>277</v>
      </c>
      <c r="G20" s="8">
        <v>285.31</v>
      </c>
      <c r="H20" s="8">
        <v>301.93</v>
      </c>
      <c r="I20" s="9">
        <f t="shared" si="0"/>
        <v>288.08</v>
      </c>
      <c r="J20" s="10">
        <f t="shared" si="1"/>
        <v>12.693734675027681</v>
      </c>
      <c r="K20" s="10">
        <f t="shared" si="2"/>
        <v>4.4063227836113859</v>
      </c>
      <c r="L20" s="11">
        <f t="shared" si="3"/>
        <v>1440.4</v>
      </c>
    </row>
    <row r="21" spans="1:12" ht="52.8" x14ac:dyDescent="0.3">
      <c r="A21" s="12">
        <v>5</v>
      </c>
      <c r="B21" s="13" t="s">
        <v>25</v>
      </c>
      <c r="C21" s="4" t="s">
        <v>29</v>
      </c>
      <c r="D21" s="5" t="s">
        <v>99</v>
      </c>
      <c r="E21" s="7">
        <v>2</v>
      </c>
      <c r="F21" s="8">
        <v>158</v>
      </c>
      <c r="G21" s="8">
        <v>159.58000000000001</v>
      </c>
      <c r="H21" s="8">
        <v>170.64</v>
      </c>
      <c r="I21" s="9">
        <f t="shared" si="0"/>
        <v>162.74</v>
      </c>
      <c r="J21" s="10">
        <f t="shared" si="1"/>
        <v>6.8870603307942533</v>
      </c>
      <c r="K21" s="10">
        <f t="shared" si="2"/>
        <v>4.2319407218841416</v>
      </c>
      <c r="L21" s="11">
        <f t="shared" si="3"/>
        <v>325.48</v>
      </c>
    </row>
    <row r="22" spans="1:12" ht="39.6" x14ac:dyDescent="0.3">
      <c r="A22" s="12">
        <v>6</v>
      </c>
      <c r="B22" s="13" t="s">
        <v>25</v>
      </c>
      <c r="C22" s="4" t="s">
        <v>30</v>
      </c>
      <c r="D22" s="5" t="s">
        <v>98</v>
      </c>
      <c r="E22" s="7">
        <v>2</v>
      </c>
      <c r="F22" s="8">
        <v>400</v>
      </c>
      <c r="G22" s="8">
        <v>408</v>
      </c>
      <c r="H22" s="8">
        <v>432</v>
      </c>
      <c r="I22" s="9">
        <f t="shared" si="0"/>
        <v>413.33333333333331</v>
      </c>
      <c r="J22" s="10">
        <f t="shared" si="1"/>
        <v>16.653327995729061</v>
      </c>
      <c r="K22" s="10">
        <f t="shared" si="2"/>
        <v>4.0290309667086435</v>
      </c>
      <c r="L22" s="11">
        <v>826.66</v>
      </c>
    </row>
    <row r="23" spans="1:12" ht="39.6" x14ac:dyDescent="0.3">
      <c r="A23" s="12">
        <v>7</v>
      </c>
      <c r="B23" s="13" t="s">
        <v>25</v>
      </c>
      <c r="C23" s="4" t="s">
        <v>31</v>
      </c>
      <c r="D23" s="5" t="s">
        <v>99</v>
      </c>
      <c r="E23" s="7">
        <v>10</v>
      </c>
      <c r="F23" s="8">
        <v>123.19</v>
      </c>
      <c r="G23" s="8">
        <v>128.12</v>
      </c>
      <c r="H23" s="8">
        <v>131.81</v>
      </c>
      <c r="I23" s="9">
        <f t="shared" si="0"/>
        <v>127.70666666666666</v>
      </c>
      <c r="J23" s="10">
        <f t="shared" si="1"/>
        <v>4.3248391106876287</v>
      </c>
      <c r="K23" s="10">
        <f t="shared" si="2"/>
        <v>3.3865413792187526</v>
      </c>
      <c r="L23" s="11">
        <v>1277.0999999999999</v>
      </c>
    </row>
    <row r="24" spans="1:12" ht="39.6" x14ac:dyDescent="0.3">
      <c r="A24" s="12">
        <v>8</v>
      </c>
      <c r="B24" s="13" t="s">
        <v>25</v>
      </c>
      <c r="C24" s="4" t="s">
        <v>32</v>
      </c>
      <c r="D24" s="5" t="s">
        <v>99</v>
      </c>
      <c r="E24" s="7">
        <v>6</v>
      </c>
      <c r="F24" s="8">
        <v>236.55</v>
      </c>
      <c r="G24" s="8">
        <v>246.01</v>
      </c>
      <c r="H24" s="8">
        <v>257.83999999999997</v>
      </c>
      <c r="I24" s="9">
        <f t="shared" si="0"/>
        <v>246.79999999999998</v>
      </c>
      <c r="J24" s="10">
        <f t="shared" si="1"/>
        <v>10.666963016716595</v>
      </c>
      <c r="K24" s="10">
        <f t="shared" si="2"/>
        <v>4.3221081915383293</v>
      </c>
      <c r="L24" s="11">
        <f t="shared" si="3"/>
        <v>1480.8</v>
      </c>
    </row>
    <row r="25" spans="1:12" ht="39.6" x14ac:dyDescent="0.3">
      <c r="A25" s="12">
        <v>9</v>
      </c>
      <c r="B25" s="13" t="s">
        <v>25</v>
      </c>
      <c r="C25" s="4" t="s">
        <v>33</v>
      </c>
      <c r="D25" s="5" t="s">
        <v>99</v>
      </c>
      <c r="E25" s="7">
        <v>4</v>
      </c>
      <c r="F25" s="8">
        <v>130.5</v>
      </c>
      <c r="G25" s="8">
        <v>131.81</v>
      </c>
      <c r="H25" s="8">
        <v>140.94</v>
      </c>
      <c r="I25" s="9">
        <f t="shared" si="0"/>
        <v>134.41666666666666</v>
      </c>
      <c r="J25" s="10">
        <f t="shared" si="1"/>
        <v>5.687216659608926</v>
      </c>
      <c r="K25" s="10">
        <f t="shared" si="2"/>
        <v>4.2310353326290837</v>
      </c>
      <c r="L25" s="11">
        <v>537.67999999999995</v>
      </c>
    </row>
    <row r="26" spans="1:12" ht="39.6" x14ac:dyDescent="0.3">
      <c r="A26" s="12">
        <v>10</v>
      </c>
      <c r="B26" s="13" t="s">
        <v>25</v>
      </c>
      <c r="C26" s="4" t="s">
        <v>34</v>
      </c>
      <c r="D26" s="5" t="s">
        <v>99</v>
      </c>
      <c r="E26" s="7">
        <v>4</v>
      </c>
      <c r="F26" s="8">
        <v>96.1</v>
      </c>
      <c r="G26" s="8">
        <v>98.02</v>
      </c>
      <c r="H26" s="8">
        <v>101.87</v>
      </c>
      <c r="I26" s="9">
        <f t="shared" si="0"/>
        <v>98.663333333333341</v>
      </c>
      <c r="J26" s="10">
        <f t="shared" si="1"/>
        <v>2.9383044997639991</v>
      </c>
      <c r="K26" s="10">
        <f t="shared" si="2"/>
        <v>2.9781119292178779</v>
      </c>
      <c r="L26" s="11">
        <v>394.64</v>
      </c>
    </row>
    <row r="27" spans="1:12" ht="39.6" x14ac:dyDescent="0.3">
      <c r="A27" s="12">
        <v>11</v>
      </c>
      <c r="B27" s="13" t="s">
        <v>25</v>
      </c>
      <c r="C27" s="4" t="s">
        <v>35</v>
      </c>
      <c r="D27" s="5" t="s">
        <v>99</v>
      </c>
      <c r="E27" s="7">
        <v>10</v>
      </c>
      <c r="F27" s="8">
        <v>159</v>
      </c>
      <c r="G27" s="8">
        <v>163.77000000000001</v>
      </c>
      <c r="H27" s="8">
        <v>171.72</v>
      </c>
      <c r="I27" s="9">
        <f t="shared" si="0"/>
        <v>164.83</v>
      </c>
      <c r="J27" s="10">
        <f t="shared" si="1"/>
        <v>6.4259084960805337</v>
      </c>
      <c r="K27" s="10">
        <f t="shared" si="2"/>
        <v>3.8985066408302695</v>
      </c>
      <c r="L27" s="11">
        <f t="shared" si="3"/>
        <v>1648.3000000000002</v>
      </c>
    </row>
    <row r="28" spans="1:12" ht="39.6" x14ac:dyDescent="0.3">
      <c r="A28" s="12">
        <v>12</v>
      </c>
      <c r="B28" s="13" t="s">
        <v>25</v>
      </c>
      <c r="C28" s="4" t="s">
        <v>36</v>
      </c>
      <c r="D28" s="5" t="s">
        <v>99</v>
      </c>
      <c r="E28" s="7">
        <v>20</v>
      </c>
      <c r="F28" s="8">
        <v>165.6</v>
      </c>
      <c r="G28" s="8">
        <v>172.22</v>
      </c>
      <c r="H28" s="8">
        <v>180.5</v>
      </c>
      <c r="I28" s="9">
        <f t="shared" si="0"/>
        <v>172.77333333333331</v>
      </c>
      <c r="J28" s="10">
        <f t="shared" si="1"/>
        <v>7.4653957251664416</v>
      </c>
      <c r="K28" s="10">
        <f t="shared" si="2"/>
        <v>4.3209189642497545</v>
      </c>
      <c r="L28" s="11">
        <v>3455.4</v>
      </c>
    </row>
    <row r="29" spans="1:12" ht="39.6" x14ac:dyDescent="0.3">
      <c r="A29" s="12">
        <v>13</v>
      </c>
      <c r="B29" s="13" t="s">
        <v>25</v>
      </c>
      <c r="C29" s="4" t="s">
        <v>37</v>
      </c>
      <c r="D29" s="5" t="s">
        <v>99</v>
      </c>
      <c r="E29" s="7">
        <v>50</v>
      </c>
      <c r="F29" s="8">
        <v>50.35</v>
      </c>
      <c r="G29" s="8">
        <v>51.86</v>
      </c>
      <c r="H29" s="8">
        <v>54.88</v>
      </c>
      <c r="I29" s="9">
        <f t="shared" si="0"/>
        <v>52.363333333333337</v>
      </c>
      <c r="J29" s="10">
        <f t="shared" si="1"/>
        <v>2.3065630997944404</v>
      </c>
      <c r="K29" s="10">
        <f t="shared" si="2"/>
        <v>4.4049203000721375</v>
      </c>
      <c r="L29" s="11">
        <v>2618</v>
      </c>
    </row>
    <row r="30" spans="1:12" ht="39.6" x14ac:dyDescent="0.3">
      <c r="A30" s="12">
        <v>14</v>
      </c>
      <c r="B30" s="13" t="s">
        <v>21</v>
      </c>
      <c r="C30" s="4" t="s">
        <v>38</v>
      </c>
      <c r="D30" s="5" t="s">
        <v>98</v>
      </c>
      <c r="E30" s="7">
        <v>20</v>
      </c>
      <c r="F30" s="8">
        <v>44.1</v>
      </c>
      <c r="G30" s="8">
        <v>44.98</v>
      </c>
      <c r="H30" s="8">
        <v>47.19</v>
      </c>
      <c r="I30" s="9">
        <f t="shared" si="0"/>
        <v>45.423333333333325</v>
      </c>
      <c r="J30" s="10">
        <f t="shared" si="1"/>
        <v>1.5919903684800762</v>
      </c>
      <c r="K30" s="10">
        <f t="shared" si="2"/>
        <v>3.5047854299847581</v>
      </c>
      <c r="L30" s="11">
        <v>908.4</v>
      </c>
    </row>
    <row r="31" spans="1:12" ht="26.4" x14ac:dyDescent="0.3">
      <c r="A31" s="12">
        <v>15</v>
      </c>
      <c r="B31" s="13" t="s">
        <v>39</v>
      </c>
      <c r="C31" s="4" t="s">
        <v>40</v>
      </c>
      <c r="D31" s="5" t="s">
        <v>99</v>
      </c>
      <c r="E31" s="7">
        <v>4</v>
      </c>
      <c r="F31" s="8">
        <v>219.45</v>
      </c>
      <c r="G31" s="8">
        <v>230.42</v>
      </c>
      <c r="H31" s="8">
        <v>237.01</v>
      </c>
      <c r="I31" s="9">
        <f t="shared" si="0"/>
        <v>228.96</v>
      </c>
      <c r="J31" s="10">
        <f t="shared" si="1"/>
        <v>8.8705749531808831</v>
      </c>
      <c r="K31" s="10">
        <f t="shared" si="2"/>
        <v>3.8742902485940265</v>
      </c>
      <c r="L31" s="11">
        <f t="shared" si="3"/>
        <v>915.83999999999992</v>
      </c>
    </row>
    <row r="32" spans="1:12" ht="52.8" x14ac:dyDescent="0.3">
      <c r="A32" s="12">
        <v>16</v>
      </c>
      <c r="B32" s="13" t="s">
        <v>39</v>
      </c>
      <c r="C32" s="4" t="s">
        <v>41</v>
      </c>
      <c r="D32" s="5" t="s">
        <v>99</v>
      </c>
      <c r="E32" s="7">
        <v>1</v>
      </c>
      <c r="F32" s="8">
        <v>1136</v>
      </c>
      <c r="G32" s="8">
        <v>1158.72</v>
      </c>
      <c r="H32" s="8">
        <v>1238.24</v>
      </c>
      <c r="I32" s="9">
        <f t="shared" si="0"/>
        <v>1177.6533333333334</v>
      </c>
      <c r="J32" s="10">
        <f t="shared" si="1"/>
        <v>53.685265514229634</v>
      </c>
      <c r="K32" s="10">
        <f t="shared" si="2"/>
        <v>4.5586645912404586</v>
      </c>
      <c r="L32" s="11">
        <f t="shared" si="3"/>
        <v>1177.6533333333332</v>
      </c>
    </row>
    <row r="33" spans="1:12" ht="52.8" x14ac:dyDescent="0.3">
      <c r="A33" s="12">
        <v>17</v>
      </c>
      <c r="B33" s="13" t="s">
        <v>21</v>
      </c>
      <c r="C33" s="4" t="s">
        <v>42</v>
      </c>
      <c r="D33" s="5" t="s">
        <v>98</v>
      </c>
      <c r="E33" s="7">
        <v>10</v>
      </c>
      <c r="F33" s="8">
        <v>62.7</v>
      </c>
      <c r="G33" s="8">
        <v>65.209999999999994</v>
      </c>
      <c r="H33" s="8">
        <v>68.34</v>
      </c>
      <c r="I33" s="9">
        <f t="shared" si="0"/>
        <v>65.416666666666671</v>
      </c>
      <c r="J33" s="10">
        <f t="shared" si="1"/>
        <v>2.8256739609044312</v>
      </c>
      <c r="K33" s="10">
        <f t="shared" si="2"/>
        <v>4.3195015962870276</v>
      </c>
      <c r="L33" s="11">
        <v>654.20000000000005</v>
      </c>
    </row>
    <row r="34" spans="1:12" ht="39.6" x14ac:dyDescent="0.3">
      <c r="A34" s="12">
        <v>18</v>
      </c>
      <c r="B34" s="13" t="s">
        <v>165</v>
      </c>
      <c r="C34" s="4" t="s">
        <v>44</v>
      </c>
      <c r="D34" s="5" t="s">
        <v>99</v>
      </c>
      <c r="E34" s="7">
        <v>12</v>
      </c>
      <c r="F34" s="8">
        <v>105.45</v>
      </c>
      <c r="G34" s="8">
        <v>107.56</v>
      </c>
      <c r="H34" s="8">
        <v>113.89</v>
      </c>
      <c r="I34" s="9">
        <f t="shared" si="0"/>
        <v>108.96666666666665</v>
      </c>
      <c r="J34" s="10">
        <f t="shared" si="1"/>
        <v>4.3923152588735395</v>
      </c>
      <c r="K34" s="10">
        <f t="shared" si="2"/>
        <v>4.0308797114165245</v>
      </c>
      <c r="L34" s="11">
        <v>1307.6400000000001</v>
      </c>
    </row>
    <row r="35" spans="1:12" ht="52.8" x14ac:dyDescent="0.3">
      <c r="A35" s="12">
        <v>19</v>
      </c>
      <c r="B35" s="13" t="s">
        <v>165</v>
      </c>
      <c r="C35" s="4" t="s">
        <v>45</v>
      </c>
      <c r="D35" s="5" t="s">
        <v>99</v>
      </c>
      <c r="E35" s="7">
        <v>44</v>
      </c>
      <c r="F35" s="8">
        <v>38.57</v>
      </c>
      <c r="G35" s="8">
        <v>39.340000000000003</v>
      </c>
      <c r="H35" s="8">
        <v>40.880000000000003</v>
      </c>
      <c r="I35" s="9">
        <f t="shared" si="0"/>
        <v>39.596666666666664</v>
      </c>
      <c r="J35" s="10">
        <f t="shared" si="1"/>
        <v>1.1761944283719998</v>
      </c>
      <c r="K35" s="10">
        <f t="shared" si="2"/>
        <v>2.9704379873019611</v>
      </c>
      <c r="L35" s="11">
        <v>1742.4</v>
      </c>
    </row>
    <row r="36" spans="1:12" ht="52.8" x14ac:dyDescent="0.3">
      <c r="A36" s="12">
        <v>20</v>
      </c>
      <c r="B36" s="13" t="s">
        <v>165</v>
      </c>
      <c r="C36" s="4" t="s">
        <v>46</v>
      </c>
      <c r="D36" s="5" t="s">
        <v>99</v>
      </c>
      <c r="E36" s="7">
        <v>24</v>
      </c>
      <c r="F36" s="8">
        <v>38.57</v>
      </c>
      <c r="G36" s="8">
        <v>40.5</v>
      </c>
      <c r="H36" s="8">
        <v>41.27</v>
      </c>
      <c r="I36" s="9">
        <f t="shared" si="0"/>
        <v>40.113333333333337</v>
      </c>
      <c r="J36" s="10">
        <f t="shared" si="1"/>
        <v>1.3909109724685245</v>
      </c>
      <c r="K36" s="10">
        <f t="shared" si="2"/>
        <v>3.4674529810583126</v>
      </c>
      <c r="L36" s="11">
        <v>962.64</v>
      </c>
    </row>
    <row r="37" spans="1:12" ht="52.8" x14ac:dyDescent="0.3">
      <c r="A37" s="12">
        <v>21</v>
      </c>
      <c r="B37" s="13" t="s">
        <v>165</v>
      </c>
      <c r="C37" s="4" t="s">
        <v>47</v>
      </c>
      <c r="D37" s="5" t="s">
        <v>99</v>
      </c>
      <c r="E37" s="7">
        <v>100</v>
      </c>
      <c r="F37" s="8">
        <v>19</v>
      </c>
      <c r="G37" s="8">
        <v>19.38</v>
      </c>
      <c r="H37" s="8">
        <v>20.14</v>
      </c>
      <c r="I37" s="9">
        <f t="shared" si="0"/>
        <v>19.506666666666664</v>
      </c>
      <c r="J37" s="10">
        <f t="shared" si="1"/>
        <v>0.58045958802774023</v>
      </c>
      <c r="K37" s="10">
        <f t="shared" si="2"/>
        <v>2.9756985032180809</v>
      </c>
      <c r="L37" s="11">
        <v>1951</v>
      </c>
    </row>
    <row r="38" spans="1:12" ht="39.6" x14ac:dyDescent="0.3">
      <c r="A38" s="12">
        <v>22</v>
      </c>
      <c r="B38" s="13" t="s">
        <v>165</v>
      </c>
      <c r="C38" s="4" t="s">
        <v>48</v>
      </c>
      <c r="D38" s="5" t="s">
        <v>99</v>
      </c>
      <c r="E38" s="7">
        <v>12</v>
      </c>
      <c r="F38" s="8">
        <v>90.53</v>
      </c>
      <c r="G38" s="8">
        <v>93.25</v>
      </c>
      <c r="H38" s="8">
        <v>96.87</v>
      </c>
      <c r="I38" s="9">
        <f t="shared" si="0"/>
        <v>93.55</v>
      </c>
      <c r="J38" s="10">
        <f t="shared" si="1"/>
        <v>3.1806288686358886</v>
      </c>
      <c r="K38" s="10">
        <f t="shared" si="2"/>
        <v>3.3999239643355308</v>
      </c>
      <c r="L38" s="11">
        <f t="shared" si="3"/>
        <v>1122.5999999999999</v>
      </c>
    </row>
    <row r="39" spans="1:12" ht="39.6" x14ac:dyDescent="0.3">
      <c r="A39" s="12">
        <v>23</v>
      </c>
      <c r="B39" s="13" t="s">
        <v>165</v>
      </c>
      <c r="C39" s="4" t="s">
        <v>49</v>
      </c>
      <c r="D39" s="5" t="s">
        <v>99</v>
      </c>
      <c r="E39" s="7">
        <v>6</v>
      </c>
      <c r="F39" s="8">
        <v>139</v>
      </c>
      <c r="G39" s="8">
        <v>141.78</v>
      </c>
      <c r="H39" s="8">
        <v>147.34</v>
      </c>
      <c r="I39" s="9">
        <f t="shared" si="0"/>
        <v>142.70666666666668</v>
      </c>
      <c r="J39" s="10">
        <f t="shared" si="1"/>
        <v>4.2465201439924138</v>
      </c>
      <c r="K39" s="10">
        <f t="shared" si="2"/>
        <v>2.9756985032180792</v>
      </c>
      <c r="L39" s="11">
        <v>856.26</v>
      </c>
    </row>
    <row r="40" spans="1:12" ht="52.8" x14ac:dyDescent="0.3">
      <c r="A40" s="12">
        <v>24</v>
      </c>
      <c r="B40" s="13" t="s">
        <v>50</v>
      </c>
      <c r="C40" s="4" t="s">
        <v>171</v>
      </c>
      <c r="D40" s="5" t="s">
        <v>99</v>
      </c>
      <c r="E40" s="7">
        <v>12</v>
      </c>
      <c r="F40" s="8">
        <v>41.13</v>
      </c>
      <c r="G40" s="8">
        <v>41.95</v>
      </c>
      <c r="H40" s="8">
        <v>44.83</v>
      </c>
      <c r="I40" s="9">
        <f t="shared" si="0"/>
        <v>42.63666666666667</v>
      </c>
      <c r="J40" s="10">
        <f t="shared" si="1"/>
        <v>1.9432275557261232</v>
      </c>
      <c r="K40" s="10">
        <f t="shared" si="2"/>
        <v>4.5576441772952609</v>
      </c>
      <c r="L40" s="11">
        <v>511.68</v>
      </c>
    </row>
    <row r="41" spans="1:12" ht="39.6" x14ac:dyDescent="0.3">
      <c r="A41" s="12">
        <v>25</v>
      </c>
      <c r="B41" s="13" t="s">
        <v>50</v>
      </c>
      <c r="C41" s="4" t="s">
        <v>51</v>
      </c>
      <c r="D41" s="5" t="s">
        <v>99</v>
      </c>
      <c r="E41" s="7">
        <v>12</v>
      </c>
      <c r="F41" s="8">
        <v>22.23</v>
      </c>
      <c r="G41" s="8">
        <v>22.9</v>
      </c>
      <c r="H41" s="8">
        <v>23.56</v>
      </c>
      <c r="I41" s="9">
        <f t="shared" si="0"/>
        <v>22.896666666666665</v>
      </c>
      <c r="J41" s="10">
        <f t="shared" si="1"/>
        <v>0.66500626563464216</v>
      </c>
      <c r="K41" s="10">
        <f t="shared" si="2"/>
        <v>2.9043802546279323</v>
      </c>
      <c r="L41" s="11">
        <v>274.8</v>
      </c>
    </row>
    <row r="42" spans="1:12" ht="39.6" x14ac:dyDescent="0.3">
      <c r="A42" s="12">
        <v>26</v>
      </c>
      <c r="B42" s="13" t="s">
        <v>52</v>
      </c>
      <c r="C42" s="4" t="s">
        <v>53</v>
      </c>
      <c r="D42" s="5" t="s">
        <v>100</v>
      </c>
      <c r="E42" s="7">
        <v>1</v>
      </c>
      <c r="F42" s="8">
        <v>387.6</v>
      </c>
      <c r="G42" s="8">
        <v>391.48</v>
      </c>
      <c r="H42" s="8">
        <v>414.73</v>
      </c>
      <c r="I42" s="9">
        <f t="shared" ref="I42:I46" si="4">AVERAGE(F42:H42)</f>
        <v>397.93666666666667</v>
      </c>
      <c r="J42" s="10">
        <f t="shared" ref="J42:J46" si="5">SQRT(((SUM((POWER(H42-I42,2)),(POWER(G42-I42,2)),(POWER(F42-I42,2)))/(COLUMNS(F42:H42)-1))))</f>
        <v>14.672274306777846</v>
      </c>
      <c r="K42" s="10">
        <f t="shared" ref="K42:K46" si="6">J42/I42*100</f>
        <v>3.6870878046199596</v>
      </c>
      <c r="L42" s="11">
        <f t="shared" ref="L42" si="7">((E42/3)*(SUM(F42:H42)))</f>
        <v>397.93666666666661</v>
      </c>
    </row>
    <row r="43" spans="1:12" ht="39.6" x14ac:dyDescent="0.3">
      <c r="A43" s="12">
        <v>27</v>
      </c>
      <c r="B43" s="13" t="s">
        <v>52</v>
      </c>
      <c r="C43" s="4" t="s">
        <v>54</v>
      </c>
      <c r="D43" s="5" t="s">
        <v>100</v>
      </c>
      <c r="E43" s="7">
        <v>6</v>
      </c>
      <c r="F43" s="8">
        <v>383</v>
      </c>
      <c r="G43" s="8">
        <v>390.66</v>
      </c>
      <c r="H43" s="8">
        <v>413.64</v>
      </c>
      <c r="I43" s="9">
        <f t="shared" si="4"/>
        <v>395.76666666666671</v>
      </c>
      <c r="J43" s="10">
        <f t="shared" si="5"/>
        <v>15.945561555910565</v>
      </c>
      <c r="K43" s="10">
        <f t="shared" si="6"/>
        <v>4.0290309667086399</v>
      </c>
      <c r="L43" s="11">
        <v>2374.62</v>
      </c>
    </row>
    <row r="44" spans="1:12" ht="26.4" x14ac:dyDescent="0.3">
      <c r="A44" s="12">
        <v>28</v>
      </c>
      <c r="B44" s="13" t="s">
        <v>55</v>
      </c>
      <c r="C44" s="4" t="s">
        <v>56</v>
      </c>
      <c r="D44" s="5" t="s">
        <v>99</v>
      </c>
      <c r="E44" s="7">
        <v>6</v>
      </c>
      <c r="F44" s="8">
        <v>135.85</v>
      </c>
      <c r="G44" s="8">
        <v>141.28</v>
      </c>
      <c r="H44" s="8">
        <v>148.08000000000001</v>
      </c>
      <c r="I44" s="9">
        <f t="shared" si="4"/>
        <v>141.73666666666668</v>
      </c>
      <c r="J44" s="10">
        <f t="shared" si="5"/>
        <v>6.1277755615992859</v>
      </c>
      <c r="K44" s="10">
        <f t="shared" si="6"/>
        <v>4.323352387008268</v>
      </c>
      <c r="L44" s="11">
        <v>850.44</v>
      </c>
    </row>
    <row r="45" spans="1:12" ht="26.4" x14ac:dyDescent="0.3">
      <c r="A45" s="12">
        <v>29</v>
      </c>
      <c r="B45" s="13" t="s">
        <v>55</v>
      </c>
      <c r="C45" s="4" t="s">
        <v>57</v>
      </c>
      <c r="D45" s="5" t="s">
        <v>99</v>
      </c>
      <c r="E45" s="7">
        <v>3</v>
      </c>
      <c r="F45" s="8">
        <v>279.3</v>
      </c>
      <c r="G45" s="8">
        <v>290.47000000000003</v>
      </c>
      <c r="H45" s="8">
        <v>304.44</v>
      </c>
      <c r="I45" s="9">
        <f t="shared" si="4"/>
        <v>291.40333333333336</v>
      </c>
      <c r="J45" s="10">
        <f t="shared" si="5"/>
        <v>12.595960992847395</v>
      </c>
      <c r="K45" s="10">
        <f t="shared" si="6"/>
        <v>4.3225178136308422</v>
      </c>
      <c r="L45" s="11">
        <v>874.2</v>
      </c>
    </row>
    <row r="46" spans="1:12" ht="26.4" x14ac:dyDescent="0.3">
      <c r="A46" s="12">
        <v>30</v>
      </c>
      <c r="B46" s="13" t="s">
        <v>58</v>
      </c>
      <c r="C46" s="4" t="s">
        <v>59</v>
      </c>
      <c r="D46" s="5" t="s">
        <v>99</v>
      </c>
      <c r="E46" s="7">
        <v>10</v>
      </c>
      <c r="F46" s="8">
        <v>58.9</v>
      </c>
      <c r="G46" s="8">
        <v>60.67</v>
      </c>
      <c r="H46" s="8">
        <v>62.43</v>
      </c>
      <c r="I46" s="9">
        <f t="shared" si="4"/>
        <v>60.666666666666664</v>
      </c>
      <c r="J46" s="10">
        <f t="shared" si="5"/>
        <v>1.7650023607160801</v>
      </c>
      <c r="K46" s="10">
        <f t="shared" si="6"/>
        <v>2.9093445506309012</v>
      </c>
      <c r="L46" s="11">
        <v>606.70000000000005</v>
      </c>
    </row>
    <row r="47" spans="1:12" ht="52.8" x14ac:dyDescent="0.3">
      <c r="A47" s="12">
        <v>31</v>
      </c>
      <c r="B47" s="13" t="s">
        <v>60</v>
      </c>
      <c r="C47" s="4" t="s">
        <v>61</v>
      </c>
      <c r="D47" s="5" t="s">
        <v>99</v>
      </c>
      <c r="E47" s="7">
        <v>10</v>
      </c>
      <c r="F47" s="8">
        <v>20</v>
      </c>
      <c r="G47" s="8">
        <v>20.399999999999999</v>
      </c>
      <c r="H47" s="8">
        <v>21.2</v>
      </c>
      <c r="I47" s="9">
        <f>AVERAGE(F47:H47)</f>
        <v>20.533333333333331</v>
      </c>
      <c r="J47" s="10">
        <f>SQRT(((SUM((POWER(H47-I47,2)),(POWER(G47-I47,2)),(POWER(F47-I47,2)))/(COLUMNS(F47:H47)-1))))</f>
        <v>0.61101009266077844</v>
      </c>
      <c r="K47" s="10">
        <f>J47/I47*100</f>
        <v>2.9756985032180774</v>
      </c>
      <c r="L47" s="11">
        <v>205.3</v>
      </c>
    </row>
    <row r="48" spans="1:12" ht="52.8" x14ac:dyDescent="0.3">
      <c r="A48" s="12">
        <v>32</v>
      </c>
      <c r="B48" s="13" t="s">
        <v>58</v>
      </c>
      <c r="C48" s="4" t="s">
        <v>62</v>
      </c>
      <c r="D48" s="5" t="s">
        <v>99</v>
      </c>
      <c r="E48" s="7">
        <v>6</v>
      </c>
      <c r="F48" s="8">
        <v>32.21</v>
      </c>
      <c r="G48" s="8">
        <v>32.53</v>
      </c>
      <c r="H48" s="8">
        <v>34.46</v>
      </c>
      <c r="I48" s="9">
        <f t="shared" si="0"/>
        <v>33.06666666666667</v>
      </c>
      <c r="J48" s="10">
        <f t="shared" si="1"/>
        <v>1.2172236168154695</v>
      </c>
      <c r="K48" s="10">
        <f t="shared" si="2"/>
        <v>3.6811198089177504</v>
      </c>
      <c r="L48" s="11">
        <v>198.42</v>
      </c>
    </row>
    <row r="49" spans="1:12" ht="26.4" x14ac:dyDescent="0.3">
      <c r="A49" s="12">
        <v>33</v>
      </c>
      <c r="B49" s="13" t="s">
        <v>60</v>
      </c>
      <c r="C49" s="4" t="s">
        <v>63</v>
      </c>
      <c r="D49" s="5" t="s">
        <v>99</v>
      </c>
      <c r="E49" s="7">
        <v>6</v>
      </c>
      <c r="F49" s="8">
        <v>348.12</v>
      </c>
      <c r="G49" s="8">
        <v>365.53</v>
      </c>
      <c r="H49" s="8">
        <v>372.49</v>
      </c>
      <c r="I49" s="9">
        <f t="shared" si="0"/>
        <v>362.04666666666662</v>
      </c>
      <c r="J49" s="10">
        <f t="shared" si="1"/>
        <v>12.552865542709094</v>
      </c>
      <c r="K49" s="10">
        <f t="shared" si="2"/>
        <v>3.4671954470075024</v>
      </c>
      <c r="L49" s="11">
        <v>2172.3000000000002</v>
      </c>
    </row>
    <row r="50" spans="1:12" ht="52.8" x14ac:dyDescent="0.3">
      <c r="A50" s="12">
        <v>34</v>
      </c>
      <c r="B50" s="13" t="s">
        <v>64</v>
      </c>
      <c r="C50" s="4" t="s">
        <v>65</v>
      </c>
      <c r="D50" s="5" t="s">
        <v>98</v>
      </c>
      <c r="E50" s="7">
        <v>30</v>
      </c>
      <c r="F50" s="8">
        <v>417</v>
      </c>
      <c r="G50" s="8">
        <v>433.68</v>
      </c>
      <c r="H50" s="8">
        <v>450.36</v>
      </c>
      <c r="I50" s="9">
        <f t="shared" si="0"/>
        <v>433.68</v>
      </c>
      <c r="J50" s="10">
        <f t="shared" si="1"/>
        <v>16.680000000000007</v>
      </c>
      <c r="K50" s="10">
        <f t="shared" si="2"/>
        <v>3.8461538461538476</v>
      </c>
      <c r="L50" s="11">
        <f t="shared" si="3"/>
        <v>13010.4</v>
      </c>
    </row>
    <row r="51" spans="1:12" ht="39.6" x14ac:dyDescent="0.3">
      <c r="A51" s="12">
        <v>35</v>
      </c>
      <c r="B51" s="13" t="s">
        <v>66</v>
      </c>
      <c r="C51" s="4" t="s">
        <v>67</v>
      </c>
      <c r="D51" s="5" t="s">
        <v>99</v>
      </c>
      <c r="E51" s="7">
        <v>20</v>
      </c>
      <c r="F51" s="8">
        <v>322.05</v>
      </c>
      <c r="G51" s="8">
        <v>328.49</v>
      </c>
      <c r="H51" s="8">
        <v>351.03</v>
      </c>
      <c r="I51" s="9">
        <f t="shared" si="0"/>
        <v>333.85666666666663</v>
      </c>
      <c r="J51" s="10">
        <f t="shared" si="1"/>
        <v>15.217126316533378</v>
      </c>
      <c r="K51" s="10">
        <f t="shared" si="2"/>
        <v>4.5579818634344216</v>
      </c>
      <c r="L51" s="11">
        <v>6677.2</v>
      </c>
    </row>
    <row r="52" spans="1:12" ht="39.6" x14ac:dyDescent="0.3">
      <c r="A52" s="12">
        <v>36</v>
      </c>
      <c r="B52" s="13" t="s">
        <v>66</v>
      </c>
      <c r="C52" s="4" t="s">
        <v>68</v>
      </c>
      <c r="D52" s="5" t="s">
        <v>99</v>
      </c>
      <c r="E52" s="7">
        <v>10</v>
      </c>
      <c r="F52" s="8">
        <v>632.4</v>
      </c>
      <c r="G52" s="8">
        <v>664.02</v>
      </c>
      <c r="H52" s="8">
        <v>670.34</v>
      </c>
      <c r="I52" s="9">
        <f t="shared" si="0"/>
        <v>655.5866666666667</v>
      </c>
      <c r="J52" s="10">
        <f t="shared" si="1"/>
        <v>20.327364151146952</v>
      </c>
      <c r="K52" s="10">
        <f t="shared" si="2"/>
        <v>3.1006372131546733</v>
      </c>
      <c r="L52" s="11">
        <v>6555.9</v>
      </c>
    </row>
    <row r="53" spans="1:12" ht="39.6" x14ac:dyDescent="0.3">
      <c r="A53" s="12">
        <v>37</v>
      </c>
      <c r="B53" s="13" t="s">
        <v>66</v>
      </c>
      <c r="C53" s="4" t="s">
        <v>69</v>
      </c>
      <c r="D53" s="5" t="s">
        <v>99</v>
      </c>
      <c r="E53" s="7">
        <v>10</v>
      </c>
      <c r="F53" s="8">
        <v>632.4</v>
      </c>
      <c r="G53" s="8">
        <v>664.02</v>
      </c>
      <c r="H53" s="8">
        <v>682.99</v>
      </c>
      <c r="I53" s="9">
        <f t="shared" si="0"/>
        <v>659.8033333333334</v>
      </c>
      <c r="J53" s="10">
        <f t="shared" si="1"/>
        <v>25.55723446175924</v>
      </c>
      <c r="K53" s="10">
        <f t="shared" si="2"/>
        <v>3.8734624653446086</v>
      </c>
      <c r="L53" s="11">
        <v>6598</v>
      </c>
    </row>
    <row r="54" spans="1:12" ht="39.6" x14ac:dyDescent="0.3">
      <c r="A54" s="12">
        <v>38</v>
      </c>
      <c r="B54" s="13" t="s">
        <v>66</v>
      </c>
      <c r="C54" s="4" t="s">
        <v>70</v>
      </c>
      <c r="D54" s="5" t="s">
        <v>99</v>
      </c>
      <c r="E54" s="7">
        <v>10</v>
      </c>
      <c r="F54" s="8">
        <v>632.4</v>
      </c>
      <c r="G54" s="8">
        <v>651.37</v>
      </c>
      <c r="H54" s="8">
        <v>689.32</v>
      </c>
      <c r="I54" s="9">
        <f>AVERAGE(F54:H54)</f>
        <v>657.69666666666672</v>
      </c>
      <c r="J54" s="10">
        <f>SQRT(((SUM((POWER(H54-I54,2)),(POWER(G54-I54,2)),(POWER(F54-I54,2)))/(COLUMNS(F54:H54)-1))))</f>
        <v>28.982609153306669</v>
      </c>
      <c r="K54" s="10">
        <f>J54/I54*100</f>
        <v>4.4066832967538225</v>
      </c>
      <c r="L54" s="11">
        <v>6577</v>
      </c>
    </row>
    <row r="55" spans="1:12" ht="52.8" x14ac:dyDescent="0.3">
      <c r="A55" s="12">
        <v>39</v>
      </c>
      <c r="B55" s="13" t="s">
        <v>66</v>
      </c>
      <c r="C55" s="4" t="s">
        <v>71</v>
      </c>
      <c r="D55" s="5" t="s">
        <v>99</v>
      </c>
      <c r="E55" s="7">
        <v>10</v>
      </c>
      <c r="F55" s="8">
        <v>632.4</v>
      </c>
      <c r="G55" s="8">
        <v>638.72</v>
      </c>
      <c r="H55" s="8">
        <v>689.32</v>
      </c>
      <c r="I55" s="9">
        <f t="shared" ref="I55:I56" si="8">AVERAGE(F55:H55)</f>
        <v>653.48</v>
      </c>
      <c r="J55" s="10">
        <f t="shared" ref="J55:J56" si="9">SQRT(((SUM((POWER(H55-I55,2)),(POWER(G55-I55,2)),(POWER(F55-I55,2)))/(COLUMNS(F55:H55)-1))))</f>
        <v>31.19879484851942</v>
      </c>
      <c r="K55" s="10">
        <f t="shared" ref="K55:K56" si="10">J55/I55*100</f>
        <v>4.7742539708207472</v>
      </c>
      <c r="L55" s="11">
        <f t="shared" ref="L55" si="11">((E55/3)*(SUM(F55:H55)))</f>
        <v>6534.8</v>
      </c>
    </row>
    <row r="56" spans="1:12" ht="52.8" x14ac:dyDescent="0.3">
      <c r="A56" s="12">
        <v>40</v>
      </c>
      <c r="B56" s="13" t="s">
        <v>66</v>
      </c>
      <c r="C56" s="4" t="s">
        <v>72</v>
      </c>
      <c r="D56" s="5" t="s">
        <v>99</v>
      </c>
      <c r="E56" s="7">
        <v>12</v>
      </c>
      <c r="F56" s="8">
        <v>643.15</v>
      </c>
      <c r="G56" s="8">
        <v>656.01</v>
      </c>
      <c r="H56" s="8">
        <v>688.17</v>
      </c>
      <c r="I56" s="9">
        <f t="shared" si="8"/>
        <v>662.44333333333327</v>
      </c>
      <c r="J56" s="10">
        <f t="shared" si="9"/>
        <v>23.189241758482162</v>
      </c>
      <c r="K56" s="10">
        <f t="shared" si="10"/>
        <v>3.5005623261082204</v>
      </c>
      <c r="L56" s="11">
        <v>7949.28</v>
      </c>
    </row>
    <row r="57" spans="1:12" ht="39.6" x14ac:dyDescent="0.3">
      <c r="A57" s="12">
        <v>41</v>
      </c>
      <c r="B57" s="13" t="s">
        <v>66</v>
      </c>
      <c r="C57" s="4" t="s">
        <v>73</v>
      </c>
      <c r="D57" s="5" t="s">
        <v>99</v>
      </c>
      <c r="E57" s="7">
        <v>12</v>
      </c>
      <c r="F57" s="8">
        <v>643.15</v>
      </c>
      <c r="G57" s="8">
        <v>656.01</v>
      </c>
      <c r="H57" s="8">
        <v>701.03</v>
      </c>
      <c r="I57" s="9">
        <f>AVERAGE(F57:H57)</f>
        <v>666.7299999999999</v>
      </c>
      <c r="J57" s="10">
        <f>SQRT(((SUM((POWER(H57-I57,2)),(POWER(G57-I57,2)),(POWER(F57-I57,2)))/(COLUMNS(F57:H57)-1))))</f>
        <v>30.392637266285394</v>
      </c>
      <c r="K57" s="10">
        <f>J57/I57*100</f>
        <v>4.5584625360018896</v>
      </c>
      <c r="L57" s="11">
        <f>((E57/3)*(SUM(F57:H57)))</f>
        <v>8000.7599999999993</v>
      </c>
    </row>
    <row r="58" spans="1:12" ht="39.6" x14ac:dyDescent="0.3">
      <c r="A58" s="12">
        <v>42</v>
      </c>
      <c r="B58" s="13" t="s">
        <v>66</v>
      </c>
      <c r="C58" s="4" t="s">
        <v>74</v>
      </c>
      <c r="D58" s="5" t="s">
        <v>99</v>
      </c>
      <c r="E58" s="7">
        <v>10</v>
      </c>
      <c r="F58" s="8">
        <v>560.5</v>
      </c>
      <c r="G58" s="8">
        <v>582.91999999999996</v>
      </c>
      <c r="H58" s="8">
        <v>610.95000000000005</v>
      </c>
      <c r="I58" s="9">
        <f t="shared" ref="I58:I59" si="12">AVERAGE(F58:H58)</f>
        <v>584.79000000000008</v>
      </c>
      <c r="J58" s="10">
        <f t="shared" ref="J58:J59" si="13">SQRT(((SUM((POWER(H58-I58,2)),(POWER(G58-I58,2)),(POWER(F58-I58,2)))/(COLUMNS(F58:H58)-1))))</f>
        <v>25.276932171448365</v>
      </c>
      <c r="K58" s="10">
        <f t="shared" ref="K58:K59" si="14">J58/I58*100</f>
        <v>4.3223947351097598</v>
      </c>
      <c r="L58" s="11">
        <f t="shared" ref="L58" si="15">((E58/3)*(SUM(F58:H58)))</f>
        <v>5847.9000000000005</v>
      </c>
    </row>
    <row r="59" spans="1:12" ht="39.6" x14ac:dyDescent="0.3">
      <c r="A59" s="12">
        <v>43</v>
      </c>
      <c r="B59" s="13" t="s">
        <v>66</v>
      </c>
      <c r="C59" s="4" t="s">
        <v>75</v>
      </c>
      <c r="D59" s="5" t="s">
        <v>99</v>
      </c>
      <c r="E59" s="7">
        <v>5</v>
      </c>
      <c r="F59" s="8">
        <v>490.11</v>
      </c>
      <c r="G59" s="8">
        <v>509.71</v>
      </c>
      <c r="H59" s="8">
        <v>519.52</v>
      </c>
      <c r="I59" s="9">
        <f t="shared" si="12"/>
        <v>506.44666666666666</v>
      </c>
      <c r="J59" s="10">
        <f t="shared" si="13"/>
        <v>14.974112105007521</v>
      </c>
      <c r="K59" s="10">
        <f t="shared" si="14"/>
        <v>2.9567006933946689</v>
      </c>
      <c r="L59" s="11">
        <v>2532.25</v>
      </c>
    </row>
    <row r="60" spans="1:12" ht="39.6" x14ac:dyDescent="0.3">
      <c r="A60" s="12">
        <v>44</v>
      </c>
      <c r="B60" s="13" t="s">
        <v>66</v>
      </c>
      <c r="C60" s="4" t="s">
        <v>76</v>
      </c>
      <c r="D60" s="5" t="s">
        <v>99</v>
      </c>
      <c r="E60" s="7">
        <v>5</v>
      </c>
      <c r="F60" s="8">
        <v>490.11</v>
      </c>
      <c r="G60" s="8">
        <v>504.81</v>
      </c>
      <c r="H60" s="8">
        <v>519.52</v>
      </c>
      <c r="I60" s="9">
        <f t="shared" ref="I60:I61" si="16">AVERAGE(F60:H60)</f>
        <v>504.81333333333333</v>
      </c>
      <c r="J60" s="10">
        <f t="shared" ref="J60:J61" si="17">SQRT(((SUM((POWER(H60-I60,2)),(POWER(G60-I60,2)),(POWER(F60-I60,2)))/(COLUMNS(F60:H60)-1))))</f>
        <v>14.705000283350316</v>
      </c>
      <c r="K60" s="10">
        <f t="shared" ref="K60:K61" si="18">J60/I60*100</f>
        <v>2.9129579811713207</v>
      </c>
      <c r="L60" s="11">
        <v>2524.0500000000002</v>
      </c>
    </row>
    <row r="61" spans="1:12" ht="39.6" x14ac:dyDescent="0.3">
      <c r="A61" s="12">
        <v>45</v>
      </c>
      <c r="B61" s="13" t="s">
        <v>66</v>
      </c>
      <c r="C61" s="4" t="s">
        <v>77</v>
      </c>
      <c r="D61" s="5" t="s">
        <v>99</v>
      </c>
      <c r="E61" s="7">
        <v>5</v>
      </c>
      <c r="F61" s="8">
        <v>490.11</v>
      </c>
      <c r="G61" s="8">
        <v>499.91</v>
      </c>
      <c r="H61" s="8">
        <v>534.22</v>
      </c>
      <c r="I61" s="9">
        <f t="shared" si="16"/>
        <v>508.08</v>
      </c>
      <c r="J61" s="10">
        <f t="shared" si="17"/>
        <v>23.162139365783986</v>
      </c>
      <c r="K61" s="10">
        <f t="shared" si="18"/>
        <v>4.5587583384081221</v>
      </c>
      <c r="L61" s="11">
        <f t="shared" ref="L61" si="19">((E61/3)*(SUM(F61:H61)))</f>
        <v>2540.4</v>
      </c>
    </row>
    <row r="62" spans="1:12" ht="39.6" x14ac:dyDescent="0.3">
      <c r="A62" s="12">
        <v>46</v>
      </c>
      <c r="B62" s="13" t="s">
        <v>66</v>
      </c>
      <c r="C62" s="4" t="s">
        <v>78</v>
      </c>
      <c r="D62" s="5" t="s">
        <v>99</v>
      </c>
      <c r="E62" s="7">
        <v>5</v>
      </c>
      <c r="F62" s="8">
        <v>604.5</v>
      </c>
      <c r="G62" s="8">
        <v>616.59</v>
      </c>
      <c r="H62" s="8">
        <v>646.82000000000005</v>
      </c>
      <c r="I62" s="9">
        <f>AVERAGE(F62:H62)</f>
        <v>622.63666666666677</v>
      </c>
      <c r="J62" s="10">
        <f>SQRT(((SUM((POWER(H62-I62,2)),(POWER(G62-I62,2)),(POWER(F62-I62,2)))/(COLUMNS(F62:H62)-1))))</f>
        <v>21.798330975864513</v>
      </c>
      <c r="K62" s="10">
        <f>J62/I62*100</f>
        <v>3.5009712955974068</v>
      </c>
      <c r="L62" s="11">
        <v>3113.2</v>
      </c>
    </row>
    <row r="63" spans="1:12" ht="39.6" x14ac:dyDescent="0.3">
      <c r="A63" s="12">
        <v>47</v>
      </c>
      <c r="B63" s="13" t="s">
        <v>64</v>
      </c>
      <c r="C63" s="4" t="s">
        <v>79</v>
      </c>
      <c r="D63" s="5" t="s">
        <v>99</v>
      </c>
      <c r="E63" s="7">
        <v>5</v>
      </c>
      <c r="F63" s="8">
        <v>519.87</v>
      </c>
      <c r="G63" s="8">
        <v>535.47</v>
      </c>
      <c r="H63" s="8">
        <v>561.46</v>
      </c>
      <c r="I63" s="9">
        <f t="shared" ref="I63:I64" si="20">AVERAGE(F63:H63)</f>
        <v>538.93333333333339</v>
      </c>
      <c r="J63" s="10">
        <f t="shared" ref="J63:J64" si="21">SQRT(((SUM((POWER(H63-I63,2)),(POWER(G63-I63,2)),(POWER(F63-I63,2)))/(COLUMNS(F63:H63)-1))))</f>
        <v>21.010188798136348</v>
      </c>
      <c r="K63" s="10">
        <f t="shared" ref="K63:K64" si="22">J63/I63*100</f>
        <v>3.8984763974770553</v>
      </c>
      <c r="L63" s="11">
        <v>2694.65</v>
      </c>
    </row>
    <row r="64" spans="1:12" ht="39.6" x14ac:dyDescent="0.3">
      <c r="A64" s="12">
        <v>48</v>
      </c>
      <c r="B64" s="13" t="s">
        <v>64</v>
      </c>
      <c r="C64" s="4" t="s">
        <v>80</v>
      </c>
      <c r="D64" s="5" t="s">
        <v>99</v>
      </c>
      <c r="E64" s="7">
        <v>5</v>
      </c>
      <c r="F64" s="8">
        <v>519.87</v>
      </c>
      <c r="G64" s="8">
        <v>540.66</v>
      </c>
      <c r="H64" s="8">
        <v>556.26</v>
      </c>
      <c r="I64" s="9">
        <f t="shared" si="20"/>
        <v>538.92999999999995</v>
      </c>
      <c r="J64" s="10">
        <f t="shared" si="21"/>
        <v>18.256579635846354</v>
      </c>
      <c r="K64" s="10">
        <f t="shared" si="22"/>
        <v>3.3875604690491077</v>
      </c>
      <c r="L64" s="11">
        <f t="shared" ref="L64" si="23">((E64/3)*(SUM(F64:H64)))</f>
        <v>2694.65</v>
      </c>
    </row>
    <row r="65" spans="1:12" ht="52.8" x14ac:dyDescent="0.3">
      <c r="A65" s="12">
        <v>49</v>
      </c>
      <c r="B65" s="13" t="s">
        <v>66</v>
      </c>
      <c r="C65" s="4" t="s">
        <v>81</v>
      </c>
      <c r="D65" s="5" t="s">
        <v>99</v>
      </c>
      <c r="E65" s="7">
        <v>5</v>
      </c>
      <c r="F65" s="8">
        <v>554.28</v>
      </c>
      <c r="G65" s="8">
        <v>559.82000000000005</v>
      </c>
      <c r="H65" s="8">
        <v>587.54</v>
      </c>
      <c r="I65" s="9">
        <f>AVERAGE(F65:H65)</f>
        <v>567.21333333333325</v>
      </c>
      <c r="J65" s="10">
        <f>SQRT(((SUM((POWER(H65-I65,2)),(POWER(G65-I65,2)),(POWER(F65-I65,2)))/(COLUMNS(F65:H65)-1))))</f>
        <v>17.820014964453105</v>
      </c>
      <c r="K65" s="10">
        <f>J65/I65*100</f>
        <v>3.1416777281539763</v>
      </c>
      <c r="L65" s="11">
        <v>2836.05</v>
      </c>
    </row>
    <row r="66" spans="1:12" ht="39.6" x14ac:dyDescent="0.3">
      <c r="A66" s="12">
        <v>50</v>
      </c>
      <c r="B66" s="13" t="s">
        <v>66</v>
      </c>
      <c r="C66" s="4" t="s">
        <v>82</v>
      </c>
      <c r="D66" s="5" t="s">
        <v>99</v>
      </c>
      <c r="E66" s="7">
        <v>5</v>
      </c>
      <c r="F66" s="8">
        <v>396.73</v>
      </c>
      <c r="G66" s="8">
        <v>416.57</v>
      </c>
      <c r="H66" s="8">
        <v>420.53</v>
      </c>
      <c r="I66" s="9">
        <f t="shared" ref="I66:I67" si="24">AVERAGE(F66:H66)</f>
        <v>411.27666666666664</v>
      </c>
      <c r="J66" s="10">
        <f t="shared" ref="J66:J67" si="25">SQRT(((SUM((POWER(H66-I66,2)),(POWER(G66-I66,2)),(POWER(F66-I66,2)))/(COLUMNS(F66:H66)-1))))</f>
        <v>12.752432447707095</v>
      </c>
      <c r="K66" s="10">
        <f t="shared" ref="K66:K67" si="26">J66/I66*100</f>
        <v>3.1006943698176643</v>
      </c>
      <c r="L66" s="11">
        <v>2056.4</v>
      </c>
    </row>
    <row r="67" spans="1:12" ht="39.6" x14ac:dyDescent="0.3">
      <c r="A67" s="12">
        <v>51</v>
      </c>
      <c r="B67" s="13" t="s">
        <v>66</v>
      </c>
      <c r="C67" s="4" t="s">
        <v>83</v>
      </c>
      <c r="D67" s="5" t="s">
        <v>99</v>
      </c>
      <c r="E67" s="7">
        <v>5</v>
      </c>
      <c r="F67" s="8">
        <v>386.06</v>
      </c>
      <c r="G67" s="8">
        <v>401.5</v>
      </c>
      <c r="H67" s="8">
        <v>413.08</v>
      </c>
      <c r="I67" s="9">
        <f t="shared" si="24"/>
        <v>400.21333333333331</v>
      </c>
      <c r="J67" s="10">
        <f t="shared" si="25"/>
        <v>13.555874495337182</v>
      </c>
      <c r="K67" s="10">
        <f t="shared" si="26"/>
        <v>3.3871621373610363</v>
      </c>
      <c r="L67" s="11">
        <v>2001.05</v>
      </c>
    </row>
    <row r="68" spans="1:12" ht="39.6" x14ac:dyDescent="0.3">
      <c r="A68" s="12">
        <v>52</v>
      </c>
      <c r="B68" s="13" t="s">
        <v>66</v>
      </c>
      <c r="C68" s="4" t="s">
        <v>141</v>
      </c>
      <c r="D68" s="5" t="s">
        <v>99</v>
      </c>
      <c r="E68" s="7">
        <v>5</v>
      </c>
      <c r="F68" s="8">
        <v>514.1</v>
      </c>
      <c r="G68" s="8">
        <v>534.66</v>
      </c>
      <c r="H68" s="8">
        <v>555.23</v>
      </c>
      <c r="I68" s="9">
        <f>AVERAGE(F68:H68)</f>
        <v>534.6633333333333</v>
      </c>
      <c r="J68" s="10">
        <f>SQRT(((SUM((POWER(H68-I68,2)),(POWER(G68-I68,2)),(POWER(F68-I68,2)))/(COLUMNS(F68:H68)-1))))</f>
        <v>20.565000202609607</v>
      </c>
      <c r="K68" s="10">
        <f>J68/I68*100</f>
        <v>3.8463457133665937</v>
      </c>
      <c r="L68" s="11">
        <v>2673.3</v>
      </c>
    </row>
    <row r="69" spans="1:12" ht="39.6" x14ac:dyDescent="0.3">
      <c r="A69" s="12">
        <v>53</v>
      </c>
      <c r="B69" s="13" t="s">
        <v>66</v>
      </c>
      <c r="C69" s="4" t="s">
        <v>84</v>
      </c>
      <c r="D69" s="5" t="s">
        <v>99</v>
      </c>
      <c r="E69" s="7">
        <v>5</v>
      </c>
      <c r="F69" s="8">
        <v>611.1</v>
      </c>
      <c r="G69" s="8">
        <v>617.21</v>
      </c>
      <c r="H69" s="8">
        <v>666.1</v>
      </c>
      <c r="I69" s="9">
        <f t="shared" ref="I69:I70" si="27">AVERAGE(F69:H69)</f>
        <v>631.46999999999991</v>
      </c>
      <c r="J69" s="10">
        <f t="shared" ref="J69:J70" si="28">SQRT(((SUM((POWER(H69-I69,2)),(POWER(G69-I69,2)),(POWER(F69-I69,2)))/(COLUMNS(F69:H69)-1))))</f>
        <v>30.145658062148847</v>
      </c>
      <c r="K69" s="10">
        <f t="shared" ref="K69:K70" si="29">J69/I69*100</f>
        <v>4.7738860218456702</v>
      </c>
      <c r="L69" s="11">
        <f t="shared" ref="L69" si="30">((E69/3)*(SUM(F69:H69)))</f>
        <v>3157.35</v>
      </c>
    </row>
    <row r="70" spans="1:12" ht="39.6" x14ac:dyDescent="0.3">
      <c r="A70" s="12">
        <v>54</v>
      </c>
      <c r="B70" s="13" t="s">
        <v>66</v>
      </c>
      <c r="C70" s="4" t="s">
        <v>85</v>
      </c>
      <c r="D70" s="5" t="s">
        <v>99</v>
      </c>
      <c r="E70" s="7">
        <v>5</v>
      </c>
      <c r="F70" s="8">
        <v>611.1</v>
      </c>
      <c r="G70" s="8">
        <v>617.21</v>
      </c>
      <c r="H70" s="8">
        <v>653.88</v>
      </c>
      <c r="I70" s="9">
        <f t="shared" si="27"/>
        <v>627.39666666666665</v>
      </c>
      <c r="J70" s="10">
        <f t="shared" si="28"/>
        <v>23.137809605347964</v>
      </c>
      <c r="K70" s="10">
        <f t="shared" si="29"/>
        <v>3.6879076403574502</v>
      </c>
      <c r="L70" s="11">
        <v>3137</v>
      </c>
    </row>
    <row r="71" spans="1:12" ht="39.6" x14ac:dyDescent="0.3">
      <c r="A71" s="12">
        <v>55</v>
      </c>
      <c r="B71" s="13" t="s">
        <v>66</v>
      </c>
      <c r="C71" s="4" t="s">
        <v>86</v>
      </c>
      <c r="D71" s="5" t="s">
        <v>99</v>
      </c>
      <c r="E71" s="7">
        <v>5</v>
      </c>
      <c r="F71" s="8">
        <v>611.1</v>
      </c>
      <c r="G71" s="8">
        <v>635.54</v>
      </c>
      <c r="H71" s="8">
        <v>653.88</v>
      </c>
      <c r="I71" s="9">
        <f>AVERAGE(F71:H71)</f>
        <v>633.50666666666666</v>
      </c>
      <c r="J71" s="10">
        <f>SQRT(((SUM((POWER(H71-I71,2)),(POWER(G71-I71,2)),(POWER(F71-I71,2)))/(COLUMNS(F71:H71)-1))))</f>
        <v>21.462360851810608</v>
      </c>
      <c r="K71" s="10">
        <f>J71/I71*100</f>
        <v>3.387866613107561</v>
      </c>
      <c r="L71" s="11">
        <v>3167.55</v>
      </c>
    </row>
    <row r="72" spans="1:12" ht="39.6" x14ac:dyDescent="0.3">
      <c r="A72" s="12">
        <v>56</v>
      </c>
      <c r="B72" s="13" t="s">
        <v>87</v>
      </c>
      <c r="C72" s="4" t="s">
        <v>88</v>
      </c>
      <c r="D72" s="5" t="s">
        <v>99</v>
      </c>
      <c r="E72" s="7">
        <v>2</v>
      </c>
      <c r="F72" s="8">
        <v>648.92999999999995</v>
      </c>
      <c r="G72" s="8">
        <v>681.38</v>
      </c>
      <c r="H72" s="8">
        <v>707.33</v>
      </c>
      <c r="I72" s="9">
        <f t="shared" ref="I72:I73" si="31">AVERAGE(F72:H72)</f>
        <v>679.21333333333325</v>
      </c>
      <c r="J72" s="10">
        <f t="shared" ref="J72:J73" si="32">SQRT(((SUM((POWER(H72-I72,2)),(POWER(G72-I72,2)),(POWER(F72-I72,2)))/(COLUMNS(F72:H72)-1))))</f>
        <v>29.260226132641833</v>
      </c>
      <c r="K72" s="10">
        <f t="shared" ref="K72:K73" si="33">J72/I72*100</f>
        <v>4.3079581475592112</v>
      </c>
      <c r="L72" s="11">
        <v>1358.42</v>
      </c>
    </row>
    <row r="73" spans="1:12" ht="39.6" x14ac:dyDescent="0.3">
      <c r="A73" s="12">
        <v>57</v>
      </c>
      <c r="B73" s="13" t="s">
        <v>87</v>
      </c>
      <c r="C73" s="4" t="s">
        <v>89</v>
      </c>
      <c r="D73" s="5" t="s">
        <v>99</v>
      </c>
      <c r="E73" s="7">
        <v>2</v>
      </c>
      <c r="F73" s="8">
        <v>648.92999999999995</v>
      </c>
      <c r="G73" s="8">
        <v>661.91</v>
      </c>
      <c r="H73" s="8">
        <v>694.36</v>
      </c>
      <c r="I73" s="9">
        <f t="shared" si="31"/>
        <v>668.4</v>
      </c>
      <c r="J73" s="10">
        <f t="shared" si="32"/>
        <v>23.400027777761323</v>
      </c>
      <c r="K73" s="10">
        <f t="shared" si="33"/>
        <v>3.5009018219271884</v>
      </c>
      <c r="L73" s="11">
        <f t="shared" ref="L73" si="34">((E73/3)*(SUM(F73:H73)))</f>
        <v>1336.7999999999997</v>
      </c>
    </row>
    <row r="74" spans="1:12" ht="52.8" x14ac:dyDescent="0.3">
      <c r="A74" s="12">
        <v>58</v>
      </c>
      <c r="B74" s="13" t="s">
        <v>87</v>
      </c>
      <c r="C74" s="4" t="s">
        <v>90</v>
      </c>
      <c r="D74" s="5" t="s">
        <v>99</v>
      </c>
      <c r="E74" s="7">
        <v>2</v>
      </c>
      <c r="F74" s="8">
        <v>494.7</v>
      </c>
      <c r="G74" s="8">
        <v>514.49</v>
      </c>
      <c r="H74" s="8">
        <v>534.28</v>
      </c>
      <c r="I74" s="9">
        <f>AVERAGE(F74:H74)</f>
        <v>514.49</v>
      </c>
      <c r="J74" s="10">
        <f>SQRT(((SUM((POWER(H74-I74,2)),(POWER(G74-I74,2)),(POWER(F74-I74,2)))/(COLUMNS(F74:H74)-1))))</f>
        <v>19.789999999999992</v>
      </c>
      <c r="K74" s="10">
        <f>J74/I74*100</f>
        <v>3.8465276293028032</v>
      </c>
      <c r="L74" s="11">
        <f>((E74/3)*(SUM(F74:H74)))</f>
        <v>1028.98</v>
      </c>
    </row>
    <row r="75" spans="1:12" ht="39.6" x14ac:dyDescent="0.3">
      <c r="A75" s="12">
        <v>59</v>
      </c>
      <c r="B75" s="13" t="s">
        <v>66</v>
      </c>
      <c r="C75" s="4" t="s">
        <v>91</v>
      </c>
      <c r="D75" s="5" t="s">
        <v>99</v>
      </c>
      <c r="E75" s="7">
        <v>5</v>
      </c>
      <c r="F75" s="8">
        <v>232.8</v>
      </c>
      <c r="G75" s="8">
        <v>235.13</v>
      </c>
      <c r="H75" s="8">
        <v>249.1</v>
      </c>
      <c r="I75" s="9">
        <f t="shared" ref="I75:I76" si="35">AVERAGE(F75:H75)</f>
        <v>239.01</v>
      </c>
      <c r="J75" s="10">
        <f t="shared" ref="J75:J76" si="36">SQRT(((SUM((POWER(H75-I75,2)),(POWER(G75-I75,2)),(POWER(F75-I75,2)))/(COLUMNS(F75:H75)-1))))</f>
        <v>8.8155147325609917</v>
      </c>
      <c r="K75" s="10">
        <f t="shared" ref="K75:K76" si="37">J75/I75*100</f>
        <v>3.6883455640186571</v>
      </c>
      <c r="L75" s="11">
        <f t="shared" ref="L75" si="38">((E75/3)*(SUM(F75:H75)))</f>
        <v>1195.05</v>
      </c>
    </row>
    <row r="76" spans="1:12" ht="39.6" x14ac:dyDescent="0.3">
      <c r="A76" s="12">
        <v>60</v>
      </c>
      <c r="B76" s="13" t="s">
        <v>66</v>
      </c>
      <c r="C76" s="4" t="s">
        <v>92</v>
      </c>
      <c r="D76" s="5" t="s">
        <v>99</v>
      </c>
      <c r="E76" s="7">
        <v>5</v>
      </c>
      <c r="F76" s="8">
        <v>230.4</v>
      </c>
      <c r="G76" s="8">
        <v>235.01</v>
      </c>
      <c r="H76" s="8">
        <v>244.22</v>
      </c>
      <c r="I76" s="9">
        <f t="shared" si="35"/>
        <v>236.54333333333332</v>
      </c>
      <c r="J76" s="10">
        <f t="shared" si="36"/>
        <v>7.0364361244406464</v>
      </c>
      <c r="K76" s="10">
        <f t="shared" si="37"/>
        <v>2.9746922161298057</v>
      </c>
      <c r="L76" s="11">
        <v>1182.7</v>
      </c>
    </row>
    <row r="77" spans="1:12" ht="39.6" x14ac:dyDescent="0.3">
      <c r="A77" s="12">
        <v>61</v>
      </c>
      <c r="B77" s="13" t="s">
        <v>66</v>
      </c>
      <c r="C77" s="4" t="s">
        <v>93</v>
      </c>
      <c r="D77" s="5" t="s">
        <v>99</v>
      </c>
      <c r="E77" s="7">
        <v>5</v>
      </c>
      <c r="F77" s="8">
        <v>476.27</v>
      </c>
      <c r="G77" s="8">
        <v>485.8</v>
      </c>
      <c r="H77" s="8">
        <v>509.61</v>
      </c>
      <c r="I77" s="9">
        <f>AVERAGE(F77:H77)</f>
        <v>490.55999999999995</v>
      </c>
      <c r="J77" s="10">
        <f>SQRT(((SUM((POWER(H77-I77,2)),(POWER(G77-I77,2)),(POWER(F77-I77,2)))/(COLUMNS(F77:H77)-1))))</f>
        <v>17.172131492624917</v>
      </c>
      <c r="K77" s="10">
        <f>J77/I77*100</f>
        <v>3.5005160413863581</v>
      </c>
      <c r="L77" s="11">
        <f>((E77/3)*(SUM(F77:H77)))</f>
        <v>2452.7999999999997</v>
      </c>
    </row>
    <row r="78" spans="1:12" ht="52.8" x14ac:dyDescent="0.3">
      <c r="A78" s="12">
        <v>62</v>
      </c>
      <c r="B78" s="13" t="s">
        <v>94</v>
      </c>
      <c r="C78" s="4" t="s">
        <v>95</v>
      </c>
      <c r="D78" s="5" t="s">
        <v>98</v>
      </c>
      <c r="E78" s="7">
        <v>5</v>
      </c>
      <c r="F78" s="8">
        <v>570.6</v>
      </c>
      <c r="G78" s="8">
        <v>587.72</v>
      </c>
      <c r="H78" s="8">
        <v>610.54</v>
      </c>
      <c r="I78" s="9">
        <f t="shared" ref="I78:I79" si="39">AVERAGE(F78:H78)</f>
        <v>589.62</v>
      </c>
      <c r="J78" s="10">
        <f t="shared" ref="J78:J79" si="40">SQRT(((SUM((POWER(H78-I78,2)),(POWER(G78-I78,2)),(POWER(F78-I78,2)))/(COLUMNS(F78:H78)-1))))</f>
        <v>20.037674515771503</v>
      </c>
      <c r="K78" s="10">
        <f t="shared" ref="K78:K79" si="41">J78/I78*100</f>
        <v>3.3984048227284527</v>
      </c>
      <c r="L78" s="11">
        <f t="shared" ref="L78:L79" si="42">((E78/3)*(SUM(F78:H78)))</f>
        <v>2948.1000000000004</v>
      </c>
    </row>
    <row r="79" spans="1:12" ht="26.4" x14ac:dyDescent="0.3">
      <c r="A79" s="12">
        <v>63</v>
      </c>
      <c r="B79" s="13" t="s">
        <v>94</v>
      </c>
      <c r="C79" s="4" t="s">
        <v>96</v>
      </c>
      <c r="D79" s="5" t="s">
        <v>98</v>
      </c>
      <c r="E79" s="7">
        <v>10</v>
      </c>
      <c r="F79" s="8">
        <v>570.6</v>
      </c>
      <c r="G79" s="8">
        <v>576.30999999999995</v>
      </c>
      <c r="H79" s="8">
        <v>616.25</v>
      </c>
      <c r="I79" s="9">
        <f t="shared" si="39"/>
        <v>587.71999999999991</v>
      </c>
      <c r="J79" s="10">
        <f t="shared" si="40"/>
        <v>24.872106866930277</v>
      </c>
      <c r="K79" s="10">
        <f t="shared" si="41"/>
        <v>4.2319653690414283</v>
      </c>
      <c r="L79" s="11">
        <f t="shared" si="42"/>
        <v>5877.2</v>
      </c>
    </row>
    <row r="80" spans="1:12" ht="39.6" x14ac:dyDescent="0.3">
      <c r="A80" s="12">
        <v>64</v>
      </c>
      <c r="B80" s="13" t="s">
        <v>94</v>
      </c>
      <c r="C80" s="4" t="s">
        <v>97</v>
      </c>
      <c r="D80" s="5" t="s">
        <v>98</v>
      </c>
      <c r="E80" s="7">
        <v>6</v>
      </c>
      <c r="F80" s="8">
        <v>501.6</v>
      </c>
      <c r="G80" s="8">
        <v>526.67999999999995</v>
      </c>
      <c r="H80" s="8">
        <v>531.70000000000005</v>
      </c>
      <c r="I80" s="9">
        <f>AVERAGE(F80:H80)</f>
        <v>519.99333333333334</v>
      </c>
      <c r="J80" s="10">
        <f>SQRT(((SUM((POWER(H80-I80,2)),(POWER(G80-I80,2)),(POWER(F80-I80,2)))/(COLUMNS(F80:H80)-1))))</f>
        <v>16.125635904773898</v>
      </c>
      <c r="K80" s="10">
        <f>J80/I80*100</f>
        <v>3.1011235858358246</v>
      </c>
      <c r="L80" s="11">
        <v>3119.94</v>
      </c>
    </row>
    <row r="81" spans="1:12" ht="39.6" x14ac:dyDescent="0.3">
      <c r="A81" s="14">
        <v>65</v>
      </c>
      <c r="B81" s="15" t="s">
        <v>27</v>
      </c>
      <c r="C81" s="6" t="s">
        <v>109</v>
      </c>
      <c r="D81" s="5" t="s">
        <v>98</v>
      </c>
      <c r="E81" s="18">
        <v>1</v>
      </c>
      <c r="F81" s="9">
        <v>447.45</v>
      </c>
      <c r="G81" s="9">
        <v>451.92</v>
      </c>
      <c r="H81" s="9">
        <v>474.3</v>
      </c>
      <c r="I81" s="9">
        <f t="shared" ref="I81:I82" si="43">AVERAGE(F81:H81)</f>
        <v>457.89000000000004</v>
      </c>
      <c r="J81" s="10">
        <f t="shared" ref="J81:J82" si="44">SQRT(((SUM((POWER(H81-I81,2)),(POWER(G81-I81,2)),(POWER(F81-I81,2)))/(COLUMNS(F81:H81)-1))))</f>
        <v>14.386149589101326</v>
      </c>
      <c r="K81" s="10">
        <f>J81/I81*100</f>
        <v>3.1418352855710596</v>
      </c>
      <c r="L81" s="11">
        <f>((E81/3)*(SUM(F81:H81)))</f>
        <v>457.89</v>
      </c>
    </row>
    <row r="82" spans="1:12" ht="39.6" x14ac:dyDescent="0.3">
      <c r="A82" s="14">
        <v>66</v>
      </c>
      <c r="B82" s="15" t="s">
        <v>87</v>
      </c>
      <c r="C82" s="6" t="s">
        <v>110</v>
      </c>
      <c r="D82" s="5" t="s">
        <v>98</v>
      </c>
      <c r="E82" s="18">
        <v>5</v>
      </c>
      <c r="F82" s="9">
        <v>198.3</v>
      </c>
      <c r="G82" s="9">
        <v>206.23</v>
      </c>
      <c r="H82" s="9">
        <v>216.15</v>
      </c>
      <c r="I82" s="9">
        <f t="shared" si="43"/>
        <v>206.89333333333332</v>
      </c>
      <c r="J82" s="10">
        <f t="shared" si="44"/>
        <v>8.9434687528572105</v>
      </c>
      <c r="K82" s="10">
        <f t="shared" ref="K82" si="45">J82/I82*100</f>
        <v>4.3227438065624204</v>
      </c>
      <c r="L82" s="11">
        <v>1034.45</v>
      </c>
    </row>
    <row r="83" spans="1:12" ht="39.6" x14ac:dyDescent="0.3">
      <c r="A83" s="14">
        <v>67</v>
      </c>
      <c r="B83" s="15" t="s">
        <v>87</v>
      </c>
      <c r="C83" s="6" t="s">
        <v>111</v>
      </c>
      <c r="D83" s="5" t="s">
        <v>98</v>
      </c>
      <c r="E83" s="18">
        <v>5</v>
      </c>
      <c r="F83" s="9">
        <v>178.6</v>
      </c>
      <c r="G83" s="9">
        <v>185.74</v>
      </c>
      <c r="H83" s="9">
        <v>189.32</v>
      </c>
      <c r="I83" s="9">
        <f>AVERAGE(F83:H83)</f>
        <v>184.55333333333337</v>
      </c>
      <c r="J83" s="10">
        <f>SQRT(((SUM((POWER(H83-I83,2)),(POWER(G83-I83,2)),(POWER(F83-I83,2)))/(COLUMNS(F83:H83)-1))))</f>
        <v>5.4576307435858418</v>
      </c>
      <c r="K83" s="10">
        <f>J83/I83*100</f>
        <v>2.9572106041176034</v>
      </c>
      <c r="L83" s="11">
        <v>922.75</v>
      </c>
    </row>
    <row r="84" spans="1:12" ht="39.6" x14ac:dyDescent="0.3">
      <c r="A84" s="14">
        <v>68</v>
      </c>
      <c r="B84" s="15" t="s">
        <v>87</v>
      </c>
      <c r="C84" s="6" t="s">
        <v>112</v>
      </c>
      <c r="D84" s="5" t="s">
        <v>98</v>
      </c>
      <c r="E84" s="18">
        <v>5</v>
      </c>
      <c r="F84" s="9">
        <v>252.7</v>
      </c>
      <c r="G84" s="9">
        <v>260.27999999999997</v>
      </c>
      <c r="H84" s="9">
        <v>275.44</v>
      </c>
      <c r="I84" s="9">
        <f t="shared" ref="I84:I85" si="46">AVERAGE(F84:H84)</f>
        <v>262.80666666666667</v>
      </c>
      <c r="J84" s="10">
        <f t="shared" ref="J84:J85" si="47">SQRT(((SUM((POWER(H84-I84,2)),(POWER(G84-I84,2)),(POWER(F84-I84,2)))/(COLUMNS(F84:H84)-1))))</f>
        <v>11.578641255921763</v>
      </c>
      <c r="K84" s="10">
        <f t="shared" ref="K84:K85" si="48">J84/I84*100</f>
        <v>4.4057639034734395</v>
      </c>
      <c r="L84" s="11">
        <v>1314.05</v>
      </c>
    </row>
    <row r="85" spans="1:12" ht="39.6" x14ac:dyDescent="0.3">
      <c r="A85" s="14">
        <v>69</v>
      </c>
      <c r="B85" s="15" t="s">
        <v>87</v>
      </c>
      <c r="C85" s="6" t="s">
        <v>113</v>
      </c>
      <c r="D85" s="5" t="s">
        <v>98</v>
      </c>
      <c r="E85" s="18">
        <v>5</v>
      </c>
      <c r="F85" s="9">
        <v>198.3</v>
      </c>
      <c r="G85" s="9">
        <v>200.28</v>
      </c>
      <c r="H85" s="9">
        <v>210.2</v>
      </c>
      <c r="I85" s="9">
        <f t="shared" si="46"/>
        <v>202.92666666666665</v>
      </c>
      <c r="J85" s="10">
        <f t="shared" si="47"/>
        <v>6.3762162238535476</v>
      </c>
      <c r="K85" s="10">
        <f t="shared" si="48"/>
        <v>3.1421283011203789</v>
      </c>
      <c r="L85" s="11">
        <v>1014.65</v>
      </c>
    </row>
    <row r="86" spans="1:12" ht="39.6" x14ac:dyDescent="0.3">
      <c r="A86" s="14">
        <v>70</v>
      </c>
      <c r="B86" s="15" t="s">
        <v>87</v>
      </c>
      <c r="C86" s="6" t="s">
        <v>114</v>
      </c>
      <c r="D86" s="5" t="s">
        <v>98</v>
      </c>
      <c r="E86" s="18">
        <v>5</v>
      </c>
      <c r="F86" s="9">
        <v>198.3</v>
      </c>
      <c r="G86" s="9">
        <v>206.23</v>
      </c>
      <c r="H86" s="9">
        <v>216.15</v>
      </c>
      <c r="I86" s="9">
        <f>AVERAGE(F86:H86)</f>
        <v>206.89333333333332</v>
      </c>
      <c r="J86" s="10">
        <f>SQRT(((SUM((POWER(H86-I86,2)),(POWER(G86-I86,2)),(POWER(F86-I86,2)))/(COLUMNS(F86:H86)-1))))</f>
        <v>8.9434687528572105</v>
      </c>
      <c r="K86" s="10">
        <f>J86/I86*100</f>
        <v>4.3227438065624204</v>
      </c>
      <c r="L86" s="11">
        <v>1034.45</v>
      </c>
    </row>
    <row r="87" spans="1:12" ht="39.6" x14ac:dyDescent="0.3">
      <c r="A87" s="14">
        <v>71</v>
      </c>
      <c r="B87" s="15" t="s">
        <v>116</v>
      </c>
      <c r="C87" s="6" t="s">
        <v>115</v>
      </c>
      <c r="D87" s="16" t="s">
        <v>99</v>
      </c>
      <c r="E87" s="18">
        <v>15</v>
      </c>
      <c r="F87" s="9">
        <v>346.75</v>
      </c>
      <c r="G87" s="9">
        <v>357.15</v>
      </c>
      <c r="H87" s="9">
        <v>377.96</v>
      </c>
      <c r="I87" s="9">
        <f t="shared" ref="I87" si="49">AVERAGE(F87:H87)</f>
        <v>360.61999999999995</v>
      </c>
      <c r="J87" s="10">
        <f t="shared" ref="J87" si="50">SQRT(((SUM((POWER(H87-I87,2)),(POWER(G87-I87,2)),(POWER(F87-I87,2)))/(COLUMNS(F87:H87)-1))))</f>
        <v>15.891717968803743</v>
      </c>
      <c r="K87" s="10">
        <f>J87/I87*100</f>
        <v>4.4067766537640027</v>
      </c>
      <c r="L87" s="11">
        <f>((E87/3)*(SUM(F87:H87)))</f>
        <v>5409.2999999999993</v>
      </c>
    </row>
    <row r="88" spans="1:12" ht="26.4" x14ac:dyDescent="0.3">
      <c r="A88" s="14">
        <v>72</v>
      </c>
      <c r="B88" s="15" t="s">
        <v>118</v>
      </c>
      <c r="C88" s="6" t="s">
        <v>117</v>
      </c>
      <c r="D88" s="16" t="s">
        <v>99</v>
      </c>
      <c r="E88" s="18">
        <v>2</v>
      </c>
      <c r="F88" s="9">
        <v>1401.94</v>
      </c>
      <c r="G88" s="9">
        <v>1429.98</v>
      </c>
      <c r="H88" s="9">
        <v>1500.08</v>
      </c>
      <c r="I88" s="9">
        <f t="shared" ref="I88" si="51">AVERAGE(F88:H88)</f>
        <v>1444</v>
      </c>
      <c r="J88" s="10">
        <f t="shared" ref="J88" si="52">SQRT(((SUM((POWER(H88-I88,2)),(POWER(G88-I88,2)),(POWER(F88-I88,2)))/(COLUMNS(F88:H88)-1))))</f>
        <v>50.549828882005066</v>
      </c>
      <c r="K88" s="10">
        <f t="shared" ref="K88" si="53">J88/I88*100</f>
        <v>3.5006806704989657</v>
      </c>
      <c r="L88" s="11">
        <f t="shared" ref="L88" si="54">((E88/3)*(SUM(F88:H88)))</f>
        <v>2888</v>
      </c>
    </row>
    <row r="89" spans="1:12" ht="39.6" x14ac:dyDescent="0.3">
      <c r="A89" s="14">
        <v>73</v>
      </c>
      <c r="B89" s="15" t="s">
        <v>43</v>
      </c>
      <c r="C89" s="6" t="s">
        <v>119</v>
      </c>
      <c r="D89" s="16" t="s">
        <v>99</v>
      </c>
      <c r="E89" s="18">
        <v>50</v>
      </c>
      <c r="F89" s="9">
        <v>30.4</v>
      </c>
      <c r="G89" s="9">
        <v>31.62</v>
      </c>
      <c r="H89" s="9">
        <v>32.53</v>
      </c>
      <c r="I89" s="9">
        <f>AVERAGE(F89:H89)</f>
        <v>31.516666666666666</v>
      </c>
      <c r="J89" s="10">
        <f>SQRT(((SUM((POWER(H89-I89,2)),(POWER(G89-I89,2)),(POWER(F89-I89,2)))/(COLUMNS(F89:H89)-1))))</f>
        <v>1.0687531676366326</v>
      </c>
      <c r="K89" s="10">
        <f>J89/I89*100</f>
        <v>3.3910729803383375</v>
      </c>
      <c r="L89" s="11">
        <v>1576</v>
      </c>
    </row>
    <row r="90" spans="1:12" ht="39.6" x14ac:dyDescent="0.3">
      <c r="A90" s="14">
        <v>74</v>
      </c>
      <c r="B90" s="15" t="s">
        <v>122</v>
      </c>
      <c r="C90" s="6" t="s">
        <v>120</v>
      </c>
      <c r="D90" s="5" t="s">
        <v>98</v>
      </c>
      <c r="E90" s="18">
        <v>2</v>
      </c>
      <c r="F90" s="9">
        <v>413</v>
      </c>
      <c r="G90" s="9">
        <v>417.13</v>
      </c>
      <c r="H90" s="9">
        <v>450.17</v>
      </c>
      <c r="I90" s="9">
        <f t="shared" ref="I90:I91" si="55">AVERAGE(F90:H90)</f>
        <v>426.76666666666665</v>
      </c>
      <c r="J90" s="10">
        <f t="shared" ref="J90:J91" si="56">SQRT(((SUM((POWER(H90-I90,2)),(POWER(G90-I90,2)),(POWER(F90-I90,2)))/(COLUMNS(F90:H90)-1))))</f>
        <v>20.372806221366112</v>
      </c>
      <c r="K90" s="10">
        <f t="shared" ref="K90:K91" si="57">J90/I90*100</f>
        <v>4.7737576086931455</v>
      </c>
      <c r="L90" s="11">
        <v>853.54</v>
      </c>
    </row>
    <row r="91" spans="1:12" ht="39.6" x14ac:dyDescent="0.3">
      <c r="A91" s="14">
        <v>75</v>
      </c>
      <c r="B91" s="15" t="s">
        <v>122</v>
      </c>
      <c r="C91" s="6" t="s">
        <v>121</v>
      </c>
      <c r="D91" s="5" t="s">
        <v>98</v>
      </c>
      <c r="E91" s="18">
        <v>2</v>
      </c>
      <c r="F91" s="9">
        <v>355.3</v>
      </c>
      <c r="G91" s="9">
        <v>373.07</v>
      </c>
      <c r="H91" s="9">
        <v>387.28</v>
      </c>
      <c r="I91" s="9">
        <f t="shared" si="55"/>
        <v>371.88333333333338</v>
      </c>
      <c r="J91" s="10">
        <f t="shared" si="56"/>
        <v>16.022990773676828</v>
      </c>
      <c r="K91" s="10">
        <f t="shared" si="57"/>
        <v>4.3086068499108574</v>
      </c>
      <c r="L91" s="11">
        <v>743.76</v>
      </c>
    </row>
    <row r="92" spans="1:12" ht="39.6" x14ac:dyDescent="0.3">
      <c r="A92" s="14">
        <v>76</v>
      </c>
      <c r="B92" s="15" t="s">
        <v>43</v>
      </c>
      <c r="C92" s="6" t="s">
        <v>123</v>
      </c>
      <c r="D92" s="16" t="s">
        <v>99</v>
      </c>
      <c r="E92" s="18">
        <v>6</v>
      </c>
      <c r="F92" s="9">
        <v>156.75</v>
      </c>
      <c r="G92" s="9">
        <v>163.02000000000001</v>
      </c>
      <c r="H92" s="9">
        <v>169.29</v>
      </c>
      <c r="I92" s="9">
        <f>AVERAGE(F92:H92)</f>
        <v>163.01999999999998</v>
      </c>
      <c r="J92" s="10">
        <f>SQRT(((SUM((POWER(H92-I92,2)),(POWER(G92-I92,2)),(POWER(F92-I92,2)))/(COLUMNS(F92:H92)-1))))</f>
        <v>6.269999999999996</v>
      </c>
      <c r="K92" s="10">
        <f>J92/I92*100</f>
        <v>3.8461538461538445</v>
      </c>
      <c r="L92" s="11">
        <f>((E92/3)*(SUM(F92:H92)))</f>
        <v>978.11999999999989</v>
      </c>
    </row>
    <row r="93" spans="1:12" ht="26.4" x14ac:dyDescent="0.3">
      <c r="A93" s="14">
        <v>77</v>
      </c>
      <c r="B93" s="15" t="s">
        <v>128</v>
      </c>
      <c r="C93" s="6" t="s">
        <v>124</v>
      </c>
      <c r="D93" s="16" t="s">
        <v>99</v>
      </c>
      <c r="E93" s="18">
        <v>100</v>
      </c>
      <c r="F93" s="9">
        <v>22.85</v>
      </c>
      <c r="G93" s="9">
        <v>23.99</v>
      </c>
      <c r="H93" s="9">
        <v>24.68</v>
      </c>
      <c r="I93" s="9">
        <f t="shared" ref="I93" si="58">AVERAGE(F93:H93)</f>
        <v>23.840000000000003</v>
      </c>
      <c r="J93" s="10">
        <f t="shared" ref="J93" si="59">SQRT(((SUM((POWER(H93-I93,2)),(POWER(G93-I93,2)),(POWER(F93-I93,2)))/(COLUMNS(F93:H93)-1))))</f>
        <v>0.92417530804496073</v>
      </c>
      <c r="K93" s="10">
        <f t="shared" ref="K93" si="60">J93/I93*100</f>
        <v>3.8765742787120834</v>
      </c>
      <c r="L93" s="11">
        <f t="shared" ref="L93" si="61">((E93/3)*(SUM(F93:H93)))</f>
        <v>2384.0000000000005</v>
      </c>
    </row>
    <row r="94" spans="1:12" ht="39.6" x14ac:dyDescent="0.3">
      <c r="A94" s="14">
        <v>78</v>
      </c>
      <c r="B94" s="15" t="s">
        <v>128</v>
      </c>
      <c r="C94" s="6" t="s">
        <v>125</v>
      </c>
      <c r="D94" s="16" t="s">
        <v>99</v>
      </c>
      <c r="E94" s="18">
        <v>10</v>
      </c>
      <c r="F94" s="9">
        <v>144</v>
      </c>
      <c r="G94" s="9">
        <v>149.76</v>
      </c>
      <c r="H94" s="9">
        <v>156.96</v>
      </c>
      <c r="I94" s="9">
        <f>AVERAGE(F94:H94)</f>
        <v>150.24</v>
      </c>
      <c r="J94" s="10">
        <f>SQRT(((SUM((POWER(H94-I94,2)),(POWER(G94-I94,2)),(POWER(F94-I94,2)))/(COLUMNS(F94:H94)-1))))</f>
        <v>6.4933196440649725</v>
      </c>
      <c r="K94" s="10">
        <f>J94/I94*100</f>
        <v>4.3219646193190711</v>
      </c>
      <c r="L94" s="11">
        <f>((E94/3)*(SUM(F94:H94)))</f>
        <v>1502.4</v>
      </c>
    </row>
    <row r="95" spans="1:12" ht="39.6" x14ac:dyDescent="0.3">
      <c r="A95" s="14">
        <v>79</v>
      </c>
      <c r="B95" s="15" t="s">
        <v>128</v>
      </c>
      <c r="C95" s="6" t="s">
        <v>126</v>
      </c>
      <c r="D95" s="16" t="s">
        <v>99</v>
      </c>
      <c r="E95" s="18">
        <v>10</v>
      </c>
      <c r="F95" s="9">
        <v>144</v>
      </c>
      <c r="G95" s="9">
        <v>145.44</v>
      </c>
      <c r="H95" s="9">
        <v>155.52000000000001</v>
      </c>
      <c r="I95" s="9">
        <f t="shared" ref="I95:I96" si="62">AVERAGE(F95:H95)</f>
        <v>148.32000000000002</v>
      </c>
      <c r="J95" s="10">
        <f t="shared" ref="J95:J96" si="63">SQRT(((SUM((POWER(H95-I95,2)),(POWER(G95-I95,2)),(POWER(F95-I95,2)))/(COLUMNS(F95:H95)-1))))</f>
        <v>6.2768144786985767</v>
      </c>
      <c r="K95" s="10">
        <f t="shared" ref="K95:K96" si="64">J95/I95*100</f>
        <v>4.2319407218841532</v>
      </c>
      <c r="L95" s="11">
        <f t="shared" ref="L95:L96" si="65">((E95/3)*(SUM(F95:H95)))</f>
        <v>1483.2000000000003</v>
      </c>
    </row>
    <row r="96" spans="1:12" ht="39.6" x14ac:dyDescent="0.3">
      <c r="A96" s="14">
        <v>80</v>
      </c>
      <c r="B96" s="15" t="s">
        <v>128</v>
      </c>
      <c r="C96" s="6" t="s">
        <v>127</v>
      </c>
      <c r="D96" s="16" t="s">
        <v>99</v>
      </c>
      <c r="E96" s="18">
        <v>10</v>
      </c>
      <c r="F96" s="9">
        <v>144</v>
      </c>
      <c r="G96" s="9">
        <v>146.88</v>
      </c>
      <c r="H96" s="9">
        <v>156.96</v>
      </c>
      <c r="I96" s="9">
        <f t="shared" si="62"/>
        <v>149.28</v>
      </c>
      <c r="J96" s="10">
        <f t="shared" si="63"/>
        <v>6.8051745018037613</v>
      </c>
      <c r="K96" s="10">
        <f t="shared" si="64"/>
        <v>4.5586645912404622</v>
      </c>
      <c r="L96" s="11">
        <f t="shared" si="65"/>
        <v>1492.8000000000002</v>
      </c>
    </row>
    <row r="97" spans="1:12" ht="39.6" x14ac:dyDescent="0.3">
      <c r="A97" s="14">
        <v>81</v>
      </c>
      <c r="B97" s="15" t="s">
        <v>66</v>
      </c>
      <c r="C97" s="6" t="s">
        <v>129</v>
      </c>
      <c r="D97" s="16" t="s">
        <v>99</v>
      </c>
      <c r="E97" s="18">
        <v>100</v>
      </c>
      <c r="F97" s="9">
        <v>25.44</v>
      </c>
      <c r="G97" s="9">
        <v>26.2</v>
      </c>
      <c r="H97" s="9">
        <v>27.22</v>
      </c>
      <c r="I97" s="9">
        <f>AVERAGE(F97:H97)</f>
        <v>26.286666666666665</v>
      </c>
      <c r="J97" s="10">
        <f>SQRT(((SUM((POWER(H97-I97,2)),(POWER(G97-I97,2)),(POWER(F97-I97,2)))/(COLUMNS(F97:H97)-1))))</f>
        <v>0.89315918700606289</v>
      </c>
      <c r="K97" s="10">
        <f>J97/I97*100</f>
        <v>3.3977651040048045</v>
      </c>
      <c r="L97" s="11">
        <v>2629</v>
      </c>
    </row>
    <row r="98" spans="1:12" ht="39.6" x14ac:dyDescent="0.3">
      <c r="A98" s="14">
        <v>82</v>
      </c>
      <c r="B98" s="15" t="s">
        <v>122</v>
      </c>
      <c r="C98" s="6" t="s">
        <v>130</v>
      </c>
      <c r="D98" s="16" t="s">
        <v>99</v>
      </c>
      <c r="E98" s="18">
        <v>5</v>
      </c>
      <c r="F98" s="9">
        <v>130.55000000000001</v>
      </c>
      <c r="G98" s="9">
        <v>137.08000000000001</v>
      </c>
      <c r="H98" s="9">
        <v>140.99</v>
      </c>
      <c r="I98" s="9">
        <f t="shared" ref="I98" si="66">AVERAGE(F98:H98)</f>
        <v>136.20666666666668</v>
      </c>
      <c r="J98" s="10">
        <f t="shared" ref="J98" si="67">SQRT(((SUM((POWER(H98-I98,2)),(POWER(G98-I98,2)),(POWER(F98-I98,2)))/(COLUMNS(F98:H98)-1))))</f>
        <v>5.2745078759381263</v>
      </c>
      <c r="K98" s="10">
        <f t="shared" ref="K98" si="68">J98/I98*100</f>
        <v>3.8724300396002103</v>
      </c>
      <c r="L98" s="11">
        <v>681.05</v>
      </c>
    </row>
    <row r="99" spans="1:12" ht="39.6" x14ac:dyDescent="0.3">
      <c r="A99" s="14">
        <v>83</v>
      </c>
      <c r="B99" s="15" t="s">
        <v>138</v>
      </c>
      <c r="C99" s="6" t="s">
        <v>131</v>
      </c>
      <c r="D99" s="16" t="s">
        <v>99</v>
      </c>
      <c r="E99" s="18">
        <v>25</v>
      </c>
      <c r="F99" s="9">
        <v>346.5</v>
      </c>
      <c r="G99" s="9">
        <v>356.9</v>
      </c>
      <c r="H99" s="9">
        <v>370.76</v>
      </c>
      <c r="I99" s="9">
        <f>AVERAGE(F99:H99)</f>
        <v>358.05333333333328</v>
      </c>
      <c r="J99" s="10">
        <f>SQRT(((SUM((POWER(H99-I99,2)),(POWER(G99-I99,2)),(POWER(F99-I99,2)))/(COLUMNS(F99:H99)-1))))</f>
        <v>12.171053090564236</v>
      </c>
      <c r="K99" s="10">
        <f>J99/I99*100</f>
        <v>3.3992290973125705</v>
      </c>
      <c r="L99" s="11">
        <v>8951.25</v>
      </c>
    </row>
    <row r="100" spans="1:12" ht="26.4" x14ac:dyDescent="0.3">
      <c r="A100" s="14">
        <v>84</v>
      </c>
      <c r="B100" s="15" t="s">
        <v>138</v>
      </c>
      <c r="C100" s="6" t="s">
        <v>132</v>
      </c>
      <c r="D100" s="16" t="s">
        <v>99</v>
      </c>
      <c r="E100" s="18">
        <v>6</v>
      </c>
      <c r="F100" s="9">
        <v>261</v>
      </c>
      <c r="G100" s="9">
        <v>266.22000000000003</v>
      </c>
      <c r="H100" s="9">
        <v>284.49</v>
      </c>
      <c r="I100" s="9">
        <f t="shared" ref="I100:I101" si="69">AVERAGE(F100:H100)</f>
        <v>270.57</v>
      </c>
      <c r="J100" s="10">
        <f t="shared" ref="J100:J101" si="70">SQRT(((SUM((POWER(H100-I100,2)),(POWER(G100-I100,2)),(POWER(F100-I100,2)))/(COLUMNS(F100:H100)-1))))</f>
        <v>12.334378784519307</v>
      </c>
      <c r="K100" s="10">
        <f t="shared" ref="K100:K101" si="71">J100/I100*100</f>
        <v>4.5586645912404586</v>
      </c>
      <c r="L100" s="11">
        <f t="shared" ref="L100:L101" si="72">((E100/3)*(SUM(F100:H100)))</f>
        <v>1623.42</v>
      </c>
    </row>
    <row r="101" spans="1:12" ht="26.4" x14ac:dyDescent="0.3">
      <c r="A101" s="14">
        <v>85</v>
      </c>
      <c r="B101" s="15" t="s">
        <v>138</v>
      </c>
      <c r="C101" s="6" t="s">
        <v>133</v>
      </c>
      <c r="D101" s="16" t="s">
        <v>99</v>
      </c>
      <c r="E101" s="18">
        <v>25</v>
      </c>
      <c r="F101" s="9">
        <v>385.14</v>
      </c>
      <c r="G101" s="9">
        <v>400.55</v>
      </c>
      <c r="H101" s="9">
        <v>419.8</v>
      </c>
      <c r="I101" s="9">
        <f t="shared" si="69"/>
        <v>401.83</v>
      </c>
      <c r="J101" s="10">
        <f t="shared" si="70"/>
        <v>17.365416781638164</v>
      </c>
      <c r="K101" s="10">
        <f t="shared" si="71"/>
        <v>4.3215829533977468</v>
      </c>
      <c r="L101" s="11">
        <f t="shared" si="72"/>
        <v>10045.75</v>
      </c>
    </row>
    <row r="102" spans="1:12" ht="39.6" x14ac:dyDescent="0.3">
      <c r="A102" s="14">
        <v>86</v>
      </c>
      <c r="B102" s="15" t="s">
        <v>138</v>
      </c>
      <c r="C102" s="6" t="s">
        <v>134</v>
      </c>
      <c r="D102" s="16" t="s">
        <v>99</v>
      </c>
      <c r="E102" s="18">
        <v>50</v>
      </c>
      <c r="F102" s="9">
        <v>346.92</v>
      </c>
      <c r="G102" s="9">
        <v>360.8</v>
      </c>
      <c r="H102" s="9">
        <v>378.14</v>
      </c>
      <c r="I102" s="9">
        <f>AVERAGE(F102:H102)</f>
        <v>361.95333333333338</v>
      </c>
      <c r="J102" s="10">
        <f>SQRT(((SUM((POWER(H102-I102,2)),(POWER(G102-I102,2)),(POWER(F102-I102,2)))/(COLUMNS(F102:H102)-1))))</f>
        <v>15.641922303007801</v>
      </c>
      <c r="K102" s="10">
        <f>J102/I102*100</f>
        <v>4.3215301152103773</v>
      </c>
      <c r="L102" s="11">
        <v>18097.5</v>
      </c>
    </row>
    <row r="103" spans="1:12" ht="52.8" x14ac:dyDescent="0.3">
      <c r="A103" s="14">
        <v>87</v>
      </c>
      <c r="B103" s="15" t="s">
        <v>139</v>
      </c>
      <c r="C103" s="6" t="s">
        <v>135</v>
      </c>
      <c r="D103" s="17" t="s">
        <v>100</v>
      </c>
      <c r="E103" s="18">
        <v>2</v>
      </c>
      <c r="F103" s="9">
        <v>1513.35</v>
      </c>
      <c r="G103" s="9">
        <v>1558.75</v>
      </c>
      <c r="H103" s="9">
        <v>1634.42</v>
      </c>
      <c r="I103" s="9">
        <f t="shared" ref="I103" si="73">AVERAGE(F103:H103)</f>
        <v>1568.8400000000001</v>
      </c>
      <c r="J103" s="10">
        <f t="shared" ref="J103" si="74">SQRT(((SUM((POWER(H103-I103,2)),(POWER(G103-I103,2)),(POWER(F103-I103,2)))/(COLUMNS(F103:H103)-1))))</f>
        <v>61.162425556872826</v>
      </c>
      <c r="K103" s="10">
        <f t="shared" ref="K103" si="75">J103/I103*100</f>
        <v>3.8985763721522155</v>
      </c>
      <c r="L103" s="11">
        <f t="shared" ref="L103" si="76">((E103/3)*(SUM(F103:H103)))</f>
        <v>3137.6800000000003</v>
      </c>
    </row>
    <row r="104" spans="1:12" ht="52.8" x14ac:dyDescent="0.3">
      <c r="A104" s="14">
        <v>88</v>
      </c>
      <c r="B104" s="15" t="s">
        <v>139</v>
      </c>
      <c r="C104" s="6" t="s">
        <v>137</v>
      </c>
      <c r="D104" s="17" t="s">
        <v>98</v>
      </c>
      <c r="E104" s="18">
        <v>1</v>
      </c>
      <c r="F104" s="9">
        <v>1862.95</v>
      </c>
      <c r="G104" s="9">
        <v>1937.47</v>
      </c>
      <c r="H104" s="9">
        <v>1974.73</v>
      </c>
      <c r="I104" s="9">
        <f>AVERAGE(F104:H104)</f>
        <v>1925.05</v>
      </c>
      <c r="J104" s="10">
        <f>SQRT(((SUM((POWER(H104-I104,2)),(POWER(G104-I104,2)),(POWER(F104-I104,2)))/(COLUMNS(F104:H104)-1))))</f>
        <v>56.915590131351514</v>
      </c>
      <c r="K104" s="10">
        <f>J104/I104*100</f>
        <v>2.9565772385834919</v>
      </c>
      <c r="L104" s="11">
        <f>((E104/3)*(SUM(F104:H104)))</f>
        <v>1925.0499999999997</v>
      </c>
    </row>
    <row r="105" spans="1:12" ht="26.4" x14ac:dyDescent="0.3">
      <c r="A105" s="14">
        <v>89</v>
      </c>
      <c r="B105" s="15" t="s">
        <v>140</v>
      </c>
      <c r="C105" s="6" t="s">
        <v>136</v>
      </c>
      <c r="D105" s="16" t="s">
        <v>99</v>
      </c>
      <c r="E105" s="18">
        <v>10</v>
      </c>
      <c r="F105" s="9">
        <v>295.85000000000002</v>
      </c>
      <c r="G105" s="9">
        <v>301.77</v>
      </c>
      <c r="H105" s="9">
        <v>319.52</v>
      </c>
      <c r="I105" s="9">
        <f t="shared" ref="I105:I106" si="77">AVERAGE(F105:H105)</f>
        <v>305.71333333333331</v>
      </c>
      <c r="J105" s="10">
        <f t="shared" ref="J105:J106" si="78">SQRT(((SUM((POWER(H105-I105,2)),(POWER(G105-I105,2)),(POWER(F105-I105,2)))/(COLUMNS(F105:H105)-1))))</f>
        <v>12.317858309516835</v>
      </c>
      <c r="K105" s="10">
        <f t="shared" ref="K105:K106" si="79">J105/I105*100</f>
        <v>4.0292185411769745</v>
      </c>
      <c r="L105" s="11">
        <v>3057.1</v>
      </c>
    </row>
    <row r="106" spans="1:12" ht="39.6" x14ac:dyDescent="0.3">
      <c r="A106" s="14">
        <v>90</v>
      </c>
      <c r="B106" s="15" t="s">
        <v>43</v>
      </c>
      <c r="C106" s="6" t="s">
        <v>142</v>
      </c>
      <c r="D106" s="16" t="s">
        <v>99</v>
      </c>
      <c r="E106" s="18">
        <v>60</v>
      </c>
      <c r="F106" s="9">
        <v>24.5</v>
      </c>
      <c r="G106" s="9">
        <v>26.46</v>
      </c>
      <c r="H106" s="9">
        <v>24.99</v>
      </c>
      <c r="I106" s="9">
        <f t="shared" si="77"/>
        <v>25.316666666666666</v>
      </c>
      <c r="J106" s="10">
        <f t="shared" si="78"/>
        <v>1.0200163397384057</v>
      </c>
      <c r="K106" s="10">
        <f t="shared" si="79"/>
        <v>4.0290309667086461</v>
      </c>
      <c r="L106" s="11">
        <v>1519.2</v>
      </c>
    </row>
    <row r="107" spans="1:12" ht="39.6" x14ac:dyDescent="0.3">
      <c r="A107" s="14">
        <v>91</v>
      </c>
      <c r="B107" s="13" t="s">
        <v>21</v>
      </c>
      <c r="C107" s="6" t="s">
        <v>143</v>
      </c>
      <c r="D107" s="17" t="s">
        <v>98</v>
      </c>
      <c r="E107" s="18">
        <v>30</v>
      </c>
      <c r="F107" s="9">
        <v>65.55</v>
      </c>
      <c r="G107" s="9">
        <v>70.790000000000006</v>
      </c>
      <c r="H107" s="9">
        <v>68.83</v>
      </c>
      <c r="I107" s="9">
        <f>AVERAGE(F107:H107)</f>
        <v>68.39</v>
      </c>
      <c r="J107" s="10">
        <f>SQRT(((SUM((POWER(H107-I107,2)),(POWER(G107-I107,2)),(POWER(F107-I107,2)))/(COLUMNS(F107:H107)-1))))</f>
        <v>2.6475649189396702</v>
      </c>
      <c r="K107" s="10">
        <f>J107/I107*100</f>
        <v>3.8712749216839746</v>
      </c>
      <c r="L107" s="11">
        <f>((E107/3)*(SUM(F107:H107)))</f>
        <v>2051.7000000000003</v>
      </c>
    </row>
    <row r="108" spans="1:12" ht="39.6" x14ac:dyDescent="0.3">
      <c r="A108" s="14">
        <v>92</v>
      </c>
      <c r="B108" s="15" t="s">
        <v>145</v>
      </c>
      <c r="C108" s="6" t="s">
        <v>144</v>
      </c>
      <c r="D108" s="16" t="s">
        <v>99</v>
      </c>
      <c r="E108" s="18">
        <v>1</v>
      </c>
      <c r="F108" s="9">
        <v>122.55</v>
      </c>
      <c r="G108" s="9">
        <v>131.13</v>
      </c>
      <c r="H108" s="9">
        <v>128.68</v>
      </c>
      <c r="I108" s="9">
        <f t="shared" ref="I108" si="80">AVERAGE(F108:H108)</f>
        <v>127.45333333333333</v>
      </c>
      <c r="J108" s="10">
        <f t="shared" ref="J108" si="81">SQRT(((SUM((POWER(H108-I108,2)),(POWER(G108-I108,2)),(POWER(F108-I108,2)))/(COLUMNS(F108:H108)-1))))</f>
        <v>4.4195738859457183</v>
      </c>
      <c r="K108" s="10">
        <f t="shared" ref="K108" si="82">J108/I108*100</f>
        <v>3.4676016470962328</v>
      </c>
      <c r="L108" s="11">
        <f t="shared" ref="L108" si="83">((E108/3)*(SUM(F108:H108)))</f>
        <v>127.45333333333333</v>
      </c>
    </row>
    <row r="109" spans="1:12" ht="26.4" x14ac:dyDescent="0.3">
      <c r="A109" s="14">
        <v>93</v>
      </c>
      <c r="B109" s="15" t="s">
        <v>162</v>
      </c>
      <c r="C109" s="6" t="s">
        <v>146</v>
      </c>
      <c r="D109" s="16" t="s">
        <v>99</v>
      </c>
      <c r="E109" s="18">
        <v>4</v>
      </c>
      <c r="F109" s="9">
        <v>74.39</v>
      </c>
      <c r="G109" s="9">
        <v>78.849999999999994</v>
      </c>
      <c r="H109" s="9">
        <v>75.13</v>
      </c>
      <c r="I109" s="9">
        <f>AVERAGE(F109:H109)</f>
        <v>76.123333333333335</v>
      </c>
      <c r="J109" s="10">
        <f>SQRT(((SUM((POWER(H109-I109,2)),(POWER(G109-I109,2)),(POWER(F109-I109,2)))/(COLUMNS(F109:H109)-1))))</f>
        <v>2.3901743311594075</v>
      </c>
      <c r="K109" s="10">
        <f>J109/I109*100</f>
        <v>3.139870820807559</v>
      </c>
      <c r="L109" s="11">
        <v>304.48</v>
      </c>
    </row>
    <row r="110" spans="1:12" ht="26.4" x14ac:dyDescent="0.3">
      <c r="A110" s="14">
        <v>94</v>
      </c>
      <c r="B110" s="15" t="s">
        <v>163</v>
      </c>
      <c r="C110" s="6" t="s">
        <v>147</v>
      </c>
      <c r="D110" s="16" t="s">
        <v>99</v>
      </c>
      <c r="E110" s="18">
        <v>6</v>
      </c>
      <c r="F110" s="9">
        <v>77.05</v>
      </c>
      <c r="G110" s="9">
        <v>81.67</v>
      </c>
      <c r="H110" s="9">
        <v>77.819999999999993</v>
      </c>
      <c r="I110" s="9">
        <f t="shared" ref="I110:I111" si="84">AVERAGE(F110:H110)</f>
        <v>78.846666666666664</v>
      </c>
      <c r="J110" s="10">
        <f t="shared" ref="J110:J111" si="85">SQRT(((SUM((POWER(H110-I110,2)),(POWER(G110-I110,2)),(POWER(F110-I110,2)))/(COLUMNS(F110:H110)-1))))</f>
        <v>2.4752036953215284</v>
      </c>
      <c r="K110" s="10">
        <f t="shared" ref="K110:K111" si="86">J110/I110*100</f>
        <v>3.1392623175634502</v>
      </c>
      <c r="L110" s="11">
        <v>473.1</v>
      </c>
    </row>
    <row r="111" spans="1:12" ht="26.4" x14ac:dyDescent="0.3">
      <c r="A111" s="14">
        <v>95</v>
      </c>
      <c r="B111" s="15" t="s">
        <v>163</v>
      </c>
      <c r="C111" s="6" t="s">
        <v>148</v>
      </c>
      <c r="D111" s="16" t="s">
        <v>99</v>
      </c>
      <c r="E111" s="18">
        <v>6</v>
      </c>
      <c r="F111" s="9">
        <v>77.05</v>
      </c>
      <c r="G111" s="9">
        <v>82.44</v>
      </c>
      <c r="H111" s="9">
        <v>80.900000000000006</v>
      </c>
      <c r="I111" s="9">
        <f t="shared" si="84"/>
        <v>80.13000000000001</v>
      </c>
      <c r="J111" s="10">
        <f t="shared" si="85"/>
        <v>2.7762744821072731</v>
      </c>
      <c r="K111" s="10">
        <f t="shared" si="86"/>
        <v>3.4647129440999285</v>
      </c>
      <c r="L111" s="11">
        <f t="shared" ref="L111" si="87">((E111/3)*(SUM(F111:H111)))</f>
        <v>480.78000000000003</v>
      </c>
    </row>
    <row r="112" spans="1:12" ht="39.6" x14ac:dyDescent="0.3">
      <c r="A112" s="14">
        <v>96</v>
      </c>
      <c r="B112" s="15" t="s">
        <v>87</v>
      </c>
      <c r="C112" s="6" t="s">
        <v>149</v>
      </c>
      <c r="D112" s="16" t="s">
        <v>99</v>
      </c>
      <c r="E112" s="18">
        <v>25</v>
      </c>
      <c r="F112" s="9">
        <v>48.42</v>
      </c>
      <c r="G112" s="9">
        <v>52.78</v>
      </c>
      <c r="H112" s="9">
        <v>49.39</v>
      </c>
      <c r="I112" s="9">
        <f>AVERAGE(F112:H112)</f>
        <v>50.196666666666665</v>
      </c>
      <c r="J112" s="10">
        <f>SQRT(((SUM((POWER(H112-I112,2)),(POWER(G112-I112,2)),(POWER(F112-I112,2)))/(COLUMNS(F112:H112)-1))))</f>
        <v>2.2891992777679562</v>
      </c>
      <c r="K112" s="10">
        <f>J112/I112*100</f>
        <v>4.5604607432790152</v>
      </c>
      <c r="L112" s="11">
        <v>1255</v>
      </c>
    </row>
    <row r="113" spans="1:15" ht="39.6" x14ac:dyDescent="0.3">
      <c r="A113" s="14">
        <v>97</v>
      </c>
      <c r="B113" s="15" t="s">
        <v>164</v>
      </c>
      <c r="C113" s="6" t="s">
        <v>150</v>
      </c>
      <c r="D113" s="16" t="s">
        <v>99</v>
      </c>
      <c r="E113" s="18">
        <v>8</v>
      </c>
      <c r="F113" s="9">
        <v>198</v>
      </c>
      <c r="G113" s="9">
        <v>209.88</v>
      </c>
      <c r="H113" s="9">
        <v>205.92</v>
      </c>
      <c r="I113" s="9">
        <f t="shared" ref="I113" si="88">AVERAGE(F113:H113)</f>
        <v>204.6</v>
      </c>
      <c r="J113" s="10">
        <f t="shared" ref="J113" si="89">SQRT(((SUM((POWER(H113-I113,2)),(POWER(G113-I113,2)),(POWER(F113-I113,2)))/(COLUMNS(F113:H113)-1))))</f>
        <v>6.0489999173417051</v>
      </c>
      <c r="K113" s="10">
        <f t="shared" ref="K113" si="90">J113/I113*100</f>
        <v>2.956500448358605</v>
      </c>
      <c r="L113" s="11">
        <f t="shared" ref="L113" si="91">((E113/3)*(SUM(F113:H113)))</f>
        <v>1636.7999999999997</v>
      </c>
    </row>
    <row r="114" spans="1:15" ht="39.6" x14ac:dyDescent="0.3">
      <c r="A114" s="14">
        <v>98</v>
      </c>
      <c r="B114" s="15" t="s">
        <v>165</v>
      </c>
      <c r="C114" s="6" t="s">
        <v>151</v>
      </c>
      <c r="D114" s="16" t="s">
        <v>99</v>
      </c>
      <c r="E114" s="18">
        <v>6</v>
      </c>
      <c r="F114" s="9">
        <v>33.06</v>
      </c>
      <c r="G114" s="9">
        <v>35.700000000000003</v>
      </c>
      <c r="H114" s="9">
        <v>33.72</v>
      </c>
      <c r="I114" s="9">
        <f>AVERAGE(F114:H114)</f>
        <v>34.160000000000004</v>
      </c>
      <c r="J114" s="10">
        <f>SQRT(((SUM((POWER(H114-I114,2)),(POWER(G114-I114,2)),(POWER(F114-I114,2)))/(COLUMNS(F114:H114)-1))))</f>
        <v>1.3738995596476484</v>
      </c>
      <c r="K114" s="10">
        <f>J114/I114*100</f>
        <v>4.0219542144251994</v>
      </c>
      <c r="L114" s="11">
        <f>((E114/3)*(SUM(F114:H114)))</f>
        <v>204.96</v>
      </c>
    </row>
    <row r="115" spans="1:15" ht="39.6" x14ac:dyDescent="0.3">
      <c r="A115" s="14">
        <v>99</v>
      </c>
      <c r="B115" s="15" t="s">
        <v>166</v>
      </c>
      <c r="C115" s="6" t="s">
        <v>152</v>
      </c>
      <c r="D115" s="16" t="s">
        <v>99</v>
      </c>
      <c r="E115" s="18">
        <v>7</v>
      </c>
      <c r="F115" s="9">
        <v>248.9</v>
      </c>
      <c r="G115" s="9">
        <v>268.81</v>
      </c>
      <c r="H115" s="9">
        <v>261.35000000000002</v>
      </c>
      <c r="I115" s="9">
        <f t="shared" ref="I115:I116" si="92">AVERAGE(F115:H115)</f>
        <v>259.68666666666667</v>
      </c>
      <c r="J115" s="10">
        <f t="shared" ref="J115:J116" si="93">SQRT(((SUM((POWER(H115-I115,2)),(POWER(G115-I115,2)),(POWER(F115-I115,2)))/(COLUMNS(F115:H115)-1))))</f>
        <v>10.058679502466182</v>
      </c>
      <c r="K115" s="10">
        <f t="shared" ref="K115:K116" si="94">J115/I115*100</f>
        <v>3.8733908180882795</v>
      </c>
      <c r="L115" s="11">
        <v>1817.83</v>
      </c>
    </row>
    <row r="116" spans="1:15" ht="39.6" x14ac:dyDescent="0.3">
      <c r="A116" s="14">
        <v>100</v>
      </c>
      <c r="B116" s="15" t="s">
        <v>167</v>
      </c>
      <c r="C116" s="6" t="s">
        <v>153</v>
      </c>
      <c r="D116" s="16" t="s">
        <v>99</v>
      </c>
      <c r="E116" s="18">
        <v>3</v>
      </c>
      <c r="F116" s="9">
        <v>493</v>
      </c>
      <c r="G116" s="9">
        <v>532.44000000000005</v>
      </c>
      <c r="H116" s="9">
        <v>507.79</v>
      </c>
      <c r="I116" s="9">
        <f t="shared" si="92"/>
        <v>511.07666666666665</v>
      </c>
      <c r="J116" s="10">
        <f t="shared" si="93"/>
        <v>19.92435778973401</v>
      </c>
      <c r="K116" s="10">
        <f t="shared" si="94"/>
        <v>3.8985066408302753</v>
      </c>
      <c r="L116" s="11">
        <v>1533.24</v>
      </c>
    </row>
    <row r="117" spans="1:15" ht="26.4" x14ac:dyDescent="0.3">
      <c r="A117" s="14">
        <v>101</v>
      </c>
      <c r="B117" s="15" t="s">
        <v>168</v>
      </c>
      <c r="C117" s="6" t="s">
        <v>154</v>
      </c>
      <c r="D117" s="16" t="s">
        <v>99</v>
      </c>
      <c r="E117" s="18">
        <v>5</v>
      </c>
      <c r="F117" s="9">
        <v>73.400000000000006</v>
      </c>
      <c r="G117" s="9">
        <v>79.27</v>
      </c>
      <c r="H117" s="9">
        <v>77.069999999999993</v>
      </c>
      <c r="I117" s="9">
        <f>AVERAGE(F117:H117)</f>
        <v>76.58</v>
      </c>
      <c r="J117" s="10">
        <f>SQRT(((SUM((POWER(H117-I117,2)),(POWER(G117-I117,2)),(POWER(F117-I117,2)))/(COLUMNS(F117:H117)-1))))</f>
        <v>2.9655185044103112</v>
      </c>
      <c r="K117" s="10">
        <f>J117/I117*100</f>
        <v>3.8724451611521431</v>
      </c>
      <c r="L117" s="11">
        <f>((E117/3)*(SUM(F117:H117)))</f>
        <v>382.90000000000003</v>
      </c>
    </row>
    <row r="118" spans="1:15" ht="26.4" x14ac:dyDescent="0.3">
      <c r="A118" s="14">
        <v>102</v>
      </c>
      <c r="B118" s="15" t="s">
        <v>169</v>
      </c>
      <c r="C118" s="6" t="s">
        <v>155</v>
      </c>
      <c r="D118" s="16" t="s">
        <v>99</v>
      </c>
      <c r="E118" s="18">
        <v>1</v>
      </c>
      <c r="F118" s="9">
        <v>1081</v>
      </c>
      <c r="G118" s="9">
        <v>1145.8599999999999</v>
      </c>
      <c r="H118" s="9">
        <v>1102.6199999999999</v>
      </c>
      <c r="I118" s="9">
        <f t="shared" ref="I118" si="95">AVERAGE(F118:H118)</f>
        <v>1109.8266666666666</v>
      </c>
      <c r="J118" s="10">
        <f t="shared" ref="J118" si="96">SQRT(((SUM((POWER(H118-I118,2)),(POWER(G118-I118,2)),(POWER(F118-I118,2)))/(COLUMNS(F118:H118)-1))))</f>
        <v>33.02509550831504</v>
      </c>
      <c r="K118" s="10">
        <f t="shared" ref="K118" si="97">J118/I118*100</f>
        <v>2.9756985032180738</v>
      </c>
      <c r="L118" s="11">
        <f t="shared" ref="L118" si="98">((E118/3)*(SUM(F118:H118)))</f>
        <v>1109.8266666666664</v>
      </c>
    </row>
    <row r="119" spans="1:15" ht="26.4" x14ac:dyDescent="0.3">
      <c r="A119" s="14">
        <v>103</v>
      </c>
      <c r="B119" s="15" t="s">
        <v>168</v>
      </c>
      <c r="C119" s="6" t="s">
        <v>156</v>
      </c>
      <c r="D119" s="17" t="s">
        <v>98</v>
      </c>
      <c r="E119" s="18">
        <v>3</v>
      </c>
      <c r="F119" s="9">
        <v>370</v>
      </c>
      <c r="G119" s="9">
        <v>392.2</v>
      </c>
      <c r="H119" s="9">
        <v>388.5</v>
      </c>
      <c r="I119" s="9">
        <f>AVERAGE(F119:H119)</f>
        <v>383.56666666666666</v>
      </c>
      <c r="J119" s="10">
        <f>SQRT(((SUM((POWER(H119-I119,2)),(POWER(G119-I119,2)),(POWER(F119-I119,2)))/(COLUMNS(F119:H119)-1))))</f>
        <v>11.893835938557974</v>
      </c>
      <c r="K119" s="10">
        <f>J119/I119*100</f>
        <v>3.1008523347244221</v>
      </c>
      <c r="L119" s="11">
        <v>1150.71</v>
      </c>
    </row>
    <row r="120" spans="1:15" ht="39.6" x14ac:dyDescent="0.3">
      <c r="A120" s="14">
        <v>104</v>
      </c>
      <c r="B120" s="15" t="s">
        <v>87</v>
      </c>
      <c r="C120" s="6" t="s">
        <v>157</v>
      </c>
      <c r="D120" s="16" t="s">
        <v>99</v>
      </c>
      <c r="E120" s="18">
        <v>2</v>
      </c>
      <c r="F120" s="9">
        <v>167.2</v>
      </c>
      <c r="G120" s="9">
        <v>182.25</v>
      </c>
      <c r="H120" s="9">
        <v>170.54</v>
      </c>
      <c r="I120" s="9">
        <f t="shared" ref="I120:I121" si="99">AVERAGE(F120:H120)</f>
        <v>173.33</v>
      </c>
      <c r="J120" s="10">
        <f t="shared" ref="J120:J121" si="100">SQRT(((SUM((POWER(H120-I120,2)),(POWER(G120-I120,2)),(POWER(F120-I120,2)))/(COLUMNS(F120:H120)-1))))</f>
        <v>7.9033980033906994</v>
      </c>
      <c r="K120" s="10">
        <f t="shared" ref="K120:K121" si="101">J120/I120*100</f>
        <v>4.5597403815788953</v>
      </c>
      <c r="L120" s="11">
        <f t="shared" ref="L120" si="102">((E120/3)*(SUM(F120:H120)))</f>
        <v>346.65999999999997</v>
      </c>
    </row>
    <row r="121" spans="1:15" ht="26.4" x14ac:dyDescent="0.3">
      <c r="A121" s="14">
        <v>105</v>
      </c>
      <c r="B121" s="15" t="s">
        <v>52</v>
      </c>
      <c r="C121" s="6" t="s">
        <v>158</v>
      </c>
      <c r="D121" s="16" t="s">
        <v>99</v>
      </c>
      <c r="E121" s="18">
        <v>2</v>
      </c>
      <c r="F121" s="9">
        <v>124.74</v>
      </c>
      <c r="G121" s="9">
        <v>135.97</v>
      </c>
      <c r="H121" s="9">
        <v>127.23</v>
      </c>
      <c r="I121" s="9">
        <f t="shared" si="99"/>
        <v>129.31333333333333</v>
      </c>
      <c r="J121" s="10">
        <f t="shared" si="100"/>
        <v>5.8977481578423934</v>
      </c>
      <c r="K121" s="10">
        <f t="shared" si="101"/>
        <v>4.5608198364507864</v>
      </c>
      <c r="L121" s="11">
        <v>258.62</v>
      </c>
    </row>
    <row r="122" spans="1:15" ht="26.4" x14ac:dyDescent="0.3">
      <c r="A122" s="14">
        <v>106</v>
      </c>
      <c r="B122" s="15" t="s">
        <v>166</v>
      </c>
      <c r="C122" s="6" t="s">
        <v>159</v>
      </c>
      <c r="D122" s="16" t="s">
        <v>99</v>
      </c>
      <c r="E122" s="18">
        <v>1</v>
      </c>
      <c r="F122" s="9">
        <v>656.45</v>
      </c>
      <c r="G122" s="9">
        <v>695.84</v>
      </c>
      <c r="H122" s="9">
        <v>663.01</v>
      </c>
      <c r="I122" s="9">
        <f>AVERAGE(F122:H122)</f>
        <v>671.76666666666665</v>
      </c>
      <c r="J122" s="10">
        <f>SQRT(((SUM((POWER(H122-I122,2)),(POWER(G122-I122,2)),(POWER(F122-I122,2)))/(COLUMNS(F122:H122)-1))))</f>
        <v>21.104559538955876</v>
      </c>
      <c r="K122" s="10">
        <f>J122/I122*100</f>
        <v>3.1416503060024623</v>
      </c>
      <c r="L122" s="11">
        <f>((E122/3)*(SUM(F122:H122)))</f>
        <v>671.76666666666665</v>
      </c>
    </row>
    <row r="123" spans="1:15" ht="39.6" x14ac:dyDescent="0.3">
      <c r="A123" s="14">
        <v>107</v>
      </c>
      <c r="B123" s="15" t="s">
        <v>170</v>
      </c>
      <c r="C123" s="6" t="s">
        <v>160</v>
      </c>
      <c r="D123" s="16" t="s">
        <v>99</v>
      </c>
      <c r="E123" s="18">
        <v>2</v>
      </c>
      <c r="F123" s="9">
        <v>123.5</v>
      </c>
      <c r="G123" s="9">
        <v>134.62</v>
      </c>
      <c r="H123" s="9">
        <v>124.74</v>
      </c>
      <c r="I123" s="9">
        <f t="shared" ref="I123" si="103">AVERAGE(F123:H123)</f>
        <v>127.62</v>
      </c>
      <c r="J123" s="10">
        <f t="shared" ref="J123" si="104">SQRT(((SUM((POWER(H123-I123,2)),(POWER(G123-I123,2)),(POWER(F123-I123,2)))/(COLUMNS(F123:H123)-1))))</f>
        <v>6.0938001279989518</v>
      </c>
      <c r="K123" s="10">
        <f t="shared" ref="K123" si="105">J123/I123*100</f>
        <v>4.7749570036036291</v>
      </c>
      <c r="L123" s="11">
        <f t="shared" ref="L123" si="106">((E123/3)*(SUM(F123:H123)))</f>
        <v>255.24</v>
      </c>
    </row>
    <row r="124" spans="1:15" ht="52.8" x14ac:dyDescent="0.3">
      <c r="A124" s="14">
        <v>108</v>
      </c>
      <c r="B124" s="15" t="s">
        <v>166</v>
      </c>
      <c r="C124" s="6" t="s">
        <v>161</v>
      </c>
      <c r="D124" s="16" t="s">
        <v>99</v>
      </c>
      <c r="E124" s="18">
        <v>1</v>
      </c>
      <c r="F124" s="9">
        <v>196</v>
      </c>
      <c r="G124" s="9">
        <v>209.72</v>
      </c>
      <c r="H124" s="9">
        <v>205.8</v>
      </c>
      <c r="I124" s="9">
        <f>AVERAGE(F124:H124)</f>
        <v>203.84</v>
      </c>
      <c r="J124" s="10">
        <f>SQRT(((SUM((POWER(H124-I124,2)),(POWER(G124-I124,2)),(POWER(F124-I124,2)))/(COLUMNS(F124:H124)-1))))</f>
        <v>7.0668804999094199</v>
      </c>
      <c r="K124" s="10">
        <f>J124/I124*100</f>
        <v>3.466876226407682</v>
      </c>
      <c r="L124" s="11">
        <f>((E124/3)*(SUM(F124:H124)))</f>
        <v>203.83999999999997</v>
      </c>
    </row>
    <row r="125" spans="1:15" x14ac:dyDescent="0.3">
      <c r="A125" s="40" t="s">
        <v>172</v>
      </c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2"/>
    </row>
    <row r="126" spans="1:15" ht="1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5" ht="120.75" customHeight="1" x14ac:dyDescent="0.3">
      <c r="A127" s="23" t="s">
        <v>101</v>
      </c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</row>
    <row r="128" spans="1:15" ht="52.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ht="15.6" x14ac:dyDescent="0.3">
      <c r="A129" s="37" t="s">
        <v>102</v>
      </c>
      <c r="B129" s="37"/>
      <c r="C129" s="37"/>
      <c r="D129" s="37"/>
      <c r="E129" s="3"/>
      <c r="F129" s="3"/>
      <c r="G129" s="3"/>
      <c r="H129" s="3"/>
      <c r="I129" s="3"/>
      <c r="J129" s="3"/>
      <c r="K129" s="3"/>
      <c r="L129" s="3"/>
    </row>
    <row r="130" spans="1:12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ht="15.6" x14ac:dyDescent="0.3">
      <c r="A131" s="37"/>
      <c r="B131" s="37"/>
      <c r="C131" s="37"/>
      <c r="D131" s="37"/>
      <c r="E131" s="3"/>
      <c r="F131" s="3"/>
      <c r="G131" s="3"/>
      <c r="H131" s="3"/>
      <c r="I131" s="3"/>
      <c r="J131" s="3"/>
      <c r="K131" s="3"/>
      <c r="L131" s="3"/>
    </row>
    <row r="132" spans="1:12" x14ac:dyDescent="0.3">
      <c r="A132" s="38" t="s">
        <v>103</v>
      </c>
      <c r="B132" s="38"/>
      <c r="C132" s="38"/>
      <c r="D132" s="38"/>
      <c r="E132" s="3"/>
      <c r="F132" s="3"/>
      <c r="G132" s="3"/>
      <c r="H132" s="3"/>
      <c r="I132" s="3"/>
      <c r="J132" s="3"/>
      <c r="K132" s="3"/>
      <c r="L132" s="3"/>
    </row>
    <row r="133" spans="1:12" ht="15.6" x14ac:dyDescent="0.3">
      <c r="A133" s="37"/>
      <c r="B133" s="37"/>
      <c r="C133" s="37"/>
      <c r="D133" s="37"/>
      <c r="E133" s="3"/>
      <c r="F133" s="3"/>
      <c r="G133" s="3"/>
      <c r="H133" s="3"/>
      <c r="I133" s="3"/>
      <c r="J133" s="3"/>
      <c r="K133" s="3"/>
      <c r="L133" s="3"/>
    </row>
    <row r="134" spans="1:12" x14ac:dyDescent="0.3">
      <c r="A134" s="38" t="s">
        <v>104</v>
      </c>
      <c r="B134" s="38"/>
      <c r="C134" s="38"/>
      <c r="D134" s="38"/>
      <c r="E134" s="3"/>
      <c r="F134" s="3"/>
      <c r="G134" s="3"/>
      <c r="H134" s="3"/>
      <c r="I134" s="3"/>
      <c r="J134" s="3"/>
      <c r="K134" s="3"/>
      <c r="L134" s="3"/>
    </row>
    <row r="135" spans="1:12" ht="17.25" customHeight="1" x14ac:dyDescent="0.3">
      <c r="A135" s="37"/>
      <c r="B135" s="37"/>
      <c r="C135" s="37"/>
      <c r="D135" s="37"/>
      <c r="E135" s="3"/>
      <c r="F135" s="3"/>
      <c r="G135" s="3"/>
      <c r="H135" s="3"/>
      <c r="I135" s="3"/>
      <c r="J135" s="3"/>
      <c r="K135" s="3"/>
      <c r="L135" s="3"/>
    </row>
    <row r="136" spans="1:12" x14ac:dyDescent="0.3">
      <c r="A136" s="38" t="s">
        <v>105</v>
      </c>
      <c r="B136" s="38"/>
      <c r="C136" s="38"/>
      <c r="D136" s="38"/>
      <c r="E136" s="3"/>
      <c r="F136" s="3"/>
      <c r="G136" s="3"/>
      <c r="H136" s="3"/>
      <c r="I136" s="3"/>
      <c r="J136" s="3"/>
      <c r="K136" s="3"/>
      <c r="L136" s="3"/>
    </row>
    <row r="137" spans="1:12" ht="15.6" x14ac:dyDescent="0.3">
      <c r="A137" s="39" t="s">
        <v>106</v>
      </c>
      <c r="B137" s="39"/>
      <c r="C137" s="37" t="s">
        <v>107</v>
      </c>
      <c r="D137" s="37"/>
      <c r="E137" s="3"/>
      <c r="F137" s="3"/>
      <c r="G137" s="3"/>
      <c r="H137" s="3"/>
      <c r="I137" s="3"/>
      <c r="J137" s="3"/>
      <c r="K137" s="3"/>
      <c r="L137" s="3"/>
    </row>
    <row r="138" spans="1:12" x14ac:dyDescent="0.3">
      <c r="A138" s="38" t="s">
        <v>108</v>
      </c>
      <c r="B138" s="38"/>
      <c r="C138" s="38"/>
      <c r="D138" s="38"/>
      <c r="E138" s="3"/>
      <c r="F138" s="3"/>
      <c r="G138" s="3"/>
      <c r="H138" s="3"/>
      <c r="I138" s="3"/>
      <c r="J138" s="3"/>
      <c r="K138" s="3"/>
      <c r="L138" s="3"/>
    </row>
    <row r="139" spans="1:12" ht="15.6" x14ac:dyDescent="0.3">
      <c r="A139" s="37" t="s">
        <v>173</v>
      </c>
      <c r="B139" s="37"/>
      <c r="C139" s="37"/>
      <c r="D139" s="37"/>
      <c r="E139" s="3"/>
      <c r="F139" s="3"/>
      <c r="G139" s="3"/>
      <c r="H139" s="3"/>
      <c r="I139" s="3"/>
      <c r="J139" s="3"/>
      <c r="K139" s="3"/>
      <c r="L139" s="3"/>
    </row>
  </sheetData>
  <mergeCells count="30">
    <mergeCell ref="A139:D139"/>
    <mergeCell ref="A135:D135"/>
    <mergeCell ref="A138:D138"/>
    <mergeCell ref="A131:D131"/>
    <mergeCell ref="A132:D132"/>
    <mergeCell ref="A133:D133"/>
    <mergeCell ref="A134:D134"/>
    <mergeCell ref="L15:L16"/>
    <mergeCell ref="B8:E8"/>
    <mergeCell ref="A129:D129"/>
    <mergeCell ref="A136:D136"/>
    <mergeCell ref="A137:B137"/>
    <mergeCell ref="C137:D137"/>
    <mergeCell ref="A125:O125"/>
    <mergeCell ref="F8:L8"/>
    <mergeCell ref="B10:L10"/>
    <mergeCell ref="A127:L127"/>
    <mergeCell ref="B2:L2"/>
    <mergeCell ref="B4:L4"/>
    <mergeCell ref="B5:L5"/>
    <mergeCell ref="B7:E7"/>
    <mergeCell ref="F7:L7"/>
    <mergeCell ref="A15:A16"/>
    <mergeCell ref="C15:C16"/>
    <mergeCell ref="D15:D16"/>
    <mergeCell ref="E15:E16"/>
    <mergeCell ref="B15:B16"/>
    <mergeCell ref="I15:I16"/>
    <mergeCell ref="J15:J16"/>
    <mergeCell ref="K15:K16"/>
  </mergeCells>
  <pageMargins left="0.19685039370078741" right="0.19685039370078741" top="0.35433070866141736" bottom="0.35433070866141736" header="0.31496062992125984" footer="0.31496062992125984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02287</dc:creator>
  <cp:lastModifiedBy>Наталья</cp:lastModifiedBy>
  <cp:lastPrinted>2024-11-28T10:29:31Z</cp:lastPrinted>
  <dcterms:created xsi:type="dcterms:W3CDTF">2022-08-29T06:24:24Z</dcterms:created>
  <dcterms:modified xsi:type="dcterms:W3CDTF">2026-07-01T23:28:53Z</dcterms:modified>
</cp:coreProperties>
</file>