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Расчет цены" sheetId="1" r:id="rId1"/>
  </sheets>
  <definedNames>
    <definedName name="_xlnm.Print_Area" localSheetId="0">'Расчет цены'!$A$1:$N$16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5" i="1"/>
  <c r="L5" s="1"/>
  <c r="M5" s="1"/>
  <c r="N5" s="1"/>
  <c r="N6" s="1"/>
  <c r="H5"/>
  <c r="I5" s="1"/>
  <c r="J5" s="1"/>
</calcChain>
</file>

<file path=xl/sharedStrings.xml><?xml version="1.0" encoding="utf-8"?>
<sst xmlns="http://schemas.openxmlformats.org/spreadsheetml/2006/main" count="30" uniqueCount="30">
  <si>
    <t xml:space="preserve">ПРИЛОЖЕНИЕ №1 </t>
  </si>
  <si>
    <t xml:space="preserve">Обоснование начальной (максимальной) цены контракта,  заключаемого на основании электронного аукциона (Н(М)ЦК)
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</si>
  <si>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</si>
  <si>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</si>
  <si>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</si>
  <si>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</si>
  <si>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</si>
  <si>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</si>
  <si>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</si>
  <si>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Поставщик №1</t>
  </si>
  <si>
    <t>Поставщик №2</t>
  </si>
  <si>
    <t xml:space="preserve">Поставщик №3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</si>
  <si>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</si>
  <si>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</si>
  <si>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color rgb="FF00000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</si>
  <si>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rgb="FF000000"/>
        <rFont val="Times New Roman"/>
        <family val="1"/>
        <charset val="204"/>
      </rPr>
      <t>Расчет Н(М)ЦК по формуле</t>
    </r>
    <r>
      <rPr>
        <sz val="10"/>
        <color rgb="FF00000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</si>
  <si>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</si>
  <si>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 до сотых долей после запятой (руб.)</t>
  </si>
  <si>
    <t>Н(М)ЦК, ЦКЕП контракта с учетом округления цены за единицу (руб.)</t>
  </si>
  <si>
    <t>Расчет Н(М)ЦК произвел:</t>
  </si>
  <si>
    <t>Начальник ФКУ СИЗО-3</t>
  </si>
  <si>
    <t>А.И. Митусов</t>
  </si>
  <si>
    <t>полковник внутренней службы</t>
  </si>
  <si>
    <t>Главный бухгалтер</t>
  </si>
  <si>
    <t xml:space="preserve">  Т.И. Козлова</t>
  </si>
  <si>
    <t>капитан  внутренней службы</t>
  </si>
  <si>
    <t>усл. ед.</t>
  </si>
  <si>
    <t>НМЦК определена методом сопоставимых рыночных цен (анализ рынка). В соответсвии со ст. 1,34 Бюджетного Кодекса Российской Федерации, в целях эффективности и экономии использования бюджетных средств,  государственным заказчиком принято решение об определении НМЦК по объему выделенных лимитов. НМЦК составит 24 491 руб. 00 коп.</t>
  </si>
  <si>
    <t>А.А. Заметалов</t>
  </si>
  <si>
    <t>Лабораторные исследования воды питьевой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</si>
</sst>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0000"/>
    <numFmt numFmtId="166" formatCode="_-* #,##0.00_р_._-;\-* #,##0.00_р_._-;_-* \-??_р_._-;_-@_-"/>
    <numFmt numFmtId="167" formatCode="0.0000"/>
  </numFmts>
  <fonts count="16">
    <font>
      <sz val="11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.5"/>
      <color rgb="FF000000"/>
      <name val="XO Thames"/>
      <family val="1"/>
      <charset val="204"/>
    </font>
    <font>
      <sz val="11"/>
      <color rgb="FF000000"/>
      <name val="XO Thames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6" fontId="13" fillId="0" borderId="0" applyBorder="0" applyProtection="0"/>
  </cellStyleXfs>
  <cellXfs count="50">
    <xf numFmtId="0" fontId="0" fillId="0" borderId="0" xfId="0"/>
    <xf numFmtId="0" fontId="1" fillId="0" borderId="0" xfId="0" applyFont="1" applyAlignment="1" applyProtection="1"/>
    <xf numFmtId="0" fontId="4" fillId="0" borderId="3" xfId="0" applyFont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center" wrapText="1"/>
    </xf>
    <xf numFmtId="164" fontId="1" fillId="0" borderId="3" xfId="0" applyNumberFormat="1" applyFont="1" applyBorder="1" applyAlignment="1" applyProtection="1">
      <alignment horizontal="center" vertical="center" wrapText="1"/>
    </xf>
    <xf numFmtId="2" fontId="8" fillId="0" borderId="2" xfId="0" applyNumberFormat="1" applyFont="1" applyBorder="1" applyAlignment="1" applyProtection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</xf>
    <xf numFmtId="2" fontId="9" fillId="0" borderId="4" xfId="0" applyNumberFormat="1" applyFont="1" applyBorder="1" applyAlignment="1" applyProtection="1">
      <alignment horizontal="center" vertical="center" wrapText="1"/>
    </xf>
    <xf numFmtId="165" fontId="1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166" fontId="10" fillId="0" borderId="3" xfId="1" applyFont="1" applyBorder="1" applyAlignment="1" applyProtection="1">
      <alignment vertical="center" wrapText="1"/>
    </xf>
    <xf numFmtId="167" fontId="4" fillId="0" borderId="2" xfId="0" applyNumberFormat="1" applyFont="1" applyBorder="1" applyAlignment="1" applyProtection="1">
      <alignment horizontal="center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4" fontId="4" fillId="0" borderId="2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2" fontId="1" fillId="0" borderId="3" xfId="0" applyNumberFormat="1" applyFont="1" applyBorder="1" applyAlignment="1" applyProtection="1">
      <alignment horizontal="center" vertical="center" wrapText="1"/>
    </xf>
    <xf numFmtId="165" fontId="1" fillId="0" borderId="3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167" fontId="4" fillId="0" borderId="3" xfId="0" applyNumberFormat="1" applyFont="1" applyBorder="1" applyAlignment="1" applyProtection="1">
      <alignment horizontal="center" vertical="center" wrapText="1"/>
    </xf>
    <xf numFmtId="2" fontId="4" fillId="0" borderId="3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top"/>
    </xf>
    <xf numFmtId="0" fontId="12" fillId="0" borderId="0" xfId="0" applyFont="1" applyAlignment="1" applyProtection="1"/>
    <xf numFmtId="0" fontId="12" fillId="0" borderId="1" xfId="0" applyFont="1" applyBorder="1" applyAlignment="1" applyProtection="1"/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wrapText="1"/>
      <protection locked="0"/>
    </xf>
    <xf numFmtId="167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top"/>
    </xf>
    <xf numFmtId="0" fontId="12" fillId="0" borderId="1" xfId="0" applyFont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/>
    <xf numFmtId="0" fontId="12" fillId="0" borderId="0" xfId="0" applyFont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2" fontId="4" fillId="0" borderId="3" xfId="0" applyNumberFormat="1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19080</xdr:colOff>
      <xdr:row>3</xdr:row>
      <xdr:rowOff>942840</xdr:rowOff>
    </xdr:from>
    <xdr:to>
      <xdr:col>9</xdr:col>
      <xdr:colOff>1004760</xdr:colOff>
      <xdr:row>3</xdr:row>
      <xdr:rowOff>1302120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9653400" y="2200320"/>
          <a:ext cx="985680" cy="35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19080</xdr:colOff>
      <xdr:row>3</xdr:row>
      <xdr:rowOff>933480</xdr:rowOff>
    </xdr:from>
    <xdr:to>
      <xdr:col>8</xdr:col>
      <xdr:colOff>1016640</xdr:colOff>
      <xdr:row>3</xdr:row>
      <xdr:rowOff>1369080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8404920" y="2190960"/>
          <a:ext cx="997560" cy="43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19080</xdr:colOff>
      <xdr:row>3</xdr:row>
      <xdr:rowOff>1600200</xdr:rowOff>
    </xdr:from>
    <xdr:to>
      <xdr:col>10</xdr:col>
      <xdr:colOff>1502640</xdr:colOff>
      <xdr:row>3</xdr:row>
      <xdr:rowOff>1959480</xdr:rowOff>
    </xdr:to>
    <xdr:pic>
      <xdr:nvPicPr>
        <xdr:cNvPr id="4" name="Picture 5"/>
        <xdr:cNvPicPr/>
      </xdr:nvPicPr>
      <xdr:blipFill>
        <a:blip xmlns:r="http://schemas.openxmlformats.org/officeDocument/2006/relationships" r:embed="rId3"/>
        <a:stretch/>
      </xdr:blipFill>
      <xdr:spPr>
        <a:xfrm>
          <a:off x="10660320" y="2857680"/>
          <a:ext cx="1483560" cy="35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237960</xdr:colOff>
      <xdr:row>3</xdr:row>
      <xdr:rowOff>1486080</xdr:rowOff>
    </xdr:from>
    <xdr:to>
      <xdr:col>10</xdr:col>
      <xdr:colOff>387720</xdr:colOff>
      <xdr:row>3</xdr:row>
      <xdr:rowOff>1702800</xdr:rowOff>
    </xdr:to>
    <xdr:pic>
      <xdr:nvPicPr>
        <xdr:cNvPr id="5" name="Picture 6"/>
        <xdr:cNvPicPr/>
      </xdr:nvPicPr>
      <xdr:blipFill>
        <a:blip xmlns:r="http://schemas.openxmlformats.org/officeDocument/2006/relationships" r:embed="rId4"/>
        <a:stretch/>
      </xdr:blipFill>
      <xdr:spPr>
        <a:xfrm>
          <a:off x="10879200" y="2743560"/>
          <a:ext cx="149760" cy="216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zoomScale="80" zoomScaleNormal="80" workbookViewId="0">
      <selection activeCell="L23" sqref="L23"/>
    </sheetView>
  </sheetViews>
  <sheetFormatPr defaultColWidth="9.140625" defaultRowHeight="12.75" customHeight="1"/>
  <cols>
    <col min="1" max="1" width="5.28515625" style="1" customWidth="1"/>
    <col min="2" max="2" width="48.7109375" style="1" customWidth="1"/>
    <col min="3" max="3" width="6.140625" style="1" customWidth="1"/>
    <col min="4" max="4" width="7.85546875" style="1" customWidth="1"/>
    <col min="5" max="5" width="10.5703125" style="1" customWidth="1"/>
    <col min="6" max="6" width="10.7109375" style="1" customWidth="1"/>
    <col min="7" max="7" width="10.5703125" style="1" customWidth="1"/>
    <col min="8" max="8" width="19.140625" style="1" customWidth="1"/>
    <col min="9" max="9" width="17.7109375" style="1" customWidth="1"/>
    <col min="10" max="10" width="14.28515625" style="1" customWidth="1"/>
    <col min="11" max="11" width="22.7109375" style="1" customWidth="1"/>
    <col min="12" max="12" width="12.7109375" style="1" customWidth="1"/>
    <col min="13" max="13" width="11.140625" style="1" customWidth="1"/>
    <col min="14" max="14" width="13.85546875" style="1" customWidth="1"/>
    <col min="15" max="16384" width="9.140625" style="1"/>
  </cols>
  <sheetData>
    <row r="1" spans="1:14" ht="30.75" customHeight="1">
      <c r="K1" s="39" t="s">
        <v>0</v>
      </c>
      <c r="L1" s="39"/>
      <c r="M1" s="39"/>
      <c r="N1" s="39"/>
    </row>
    <row r="2" spans="1:14" ht="29.2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39" customHeight="1">
      <c r="A3" s="41" t="s">
        <v>2</v>
      </c>
      <c r="B3" s="42" t="s">
        <v>3</v>
      </c>
      <c r="C3" s="42" t="s">
        <v>4</v>
      </c>
      <c r="D3" s="42" t="s">
        <v>5</v>
      </c>
      <c r="E3" s="42" t="s">
        <v>6</v>
      </c>
      <c r="F3" s="42"/>
      <c r="G3" s="42"/>
      <c r="H3" s="43" t="s">
        <v>7</v>
      </c>
      <c r="I3" s="43"/>
      <c r="J3" s="43"/>
      <c r="K3" s="44" t="s">
        <v>8</v>
      </c>
      <c r="L3" s="44"/>
      <c r="M3" s="44"/>
      <c r="N3" s="44"/>
    </row>
    <row r="4" spans="1:14" ht="159.75" customHeight="1">
      <c r="A4" s="41"/>
      <c r="B4" s="42"/>
      <c r="C4" s="42"/>
      <c r="D4" s="42"/>
      <c r="E4" s="3" t="s">
        <v>9</v>
      </c>
      <c r="F4" s="3" t="s">
        <v>10</v>
      </c>
      <c r="G4" s="4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</row>
    <row r="5" spans="1:14" ht="28.5" customHeight="1">
      <c r="A5" s="5">
        <v>1</v>
      </c>
      <c r="B5" s="38" t="s">
        <v>29</v>
      </c>
      <c r="C5" s="5" t="s">
        <v>26</v>
      </c>
      <c r="D5" s="6">
        <v>1</v>
      </c>
      <c r="E5" s="7">
        <v>24491</v>
      </c>
      <c r="F5" s="8">
        <v>27735</v>
      </c>
      <c r="G5" s="9">
        <v>26435</v>
      </c>
      <c r="H5" s="10">
        <f>AVERAGE(E5:G5)</f>
        <v>26220.333333333332</v>
      </c>
      <c r="I5" s="11">
        <f>SQRT(((SUM((POWER(H5-E5,2)),(POWER(H5-G5,2)),(POWER(H5-F5,2))))/(COLUMNS(E5:G5)-1)))</f>
        <v>1632.6191635936818</v>
      </c>
      <c r="J5" s="11">
        <f>I5/H5*100</f>
        <v>6.2265385524987549</v>
      </c>
      <c r="K5" s="12">
        <f>((D5/3)*(SUM(E5:G5)))</f>
        <v>26220.333333333332</v>
      </c>
      <c r="L5" s="13">
        <f>K5/D5</f>
        <v>26220.333333333332</v>
      </c>
      <c r="M5" s="14">
        <f>L5</f>
        <v>26220.333333333332</v>
      </c>
      <c r="N5" s="15">
        <f>M5*D5</f>
        <v>26220.333333333332</v>
      </c>
    </row>
    <row r="6" spans="1:14" ht="24" customHeight="1">
      <c r="A6" s="16"/>
      <c r="B6" s="16"/>
      <c r="C6" s="16"/>
      <c r="D6" s="17"/>
      <c r="E6" s="18"/>
      <c r="F6" s="18"/>
      <c r="G6" s="18"/>
      <c r="H6" s="19"/>
      <c r="I6" s="20"/>
      <c r="J6" s="20"/>
      <c r="K6" s="12"/>
      <c r="L6" s="21"/>
      <c r="M6" s="22"/>
      <c r="N6" s="37">
        <f>N5</f>
        <v>26220.333333333332</v>
      </c>
    </row>
    <row r="7" spans="1:14" ht="33" customHeight="1">
      <c r="A7" s="47" t="s">
        <v>27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s="23" customFormat="1" ht="3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s="23" customFormat="1" ht="24.75" customHeight="1">
      <c r="A9" s="48" t="s">
        <v>19</v>
      </c>
      <c r="B9" s="48"/>
      <c r="C9" s="24"/>
      <c r="D9" s="24"/>
      <c r="E9" s="24"/>
      <c r="F9" s="25"/>
      <c r="G9" s="24" t="s">
        <v>28</v>
      </c>
      <c r="H9" s="1"/>
      <c r="I9" s="1"/>
      <c r="J9" s="1"/>
      <c r="K9" s="1"/>
      <c r="L9" s="1"/>
      <c r="M9" s="1"/>
      <c r="N9" s="1"/>
    </row>
    <row r="10" spans="1:14" s="23" customFormat="1" ht="15" customHeight="1">
      <c r="A10" s="45"/>
      <c r="B10" s="45"/>
      <c r="C10" s="26"/>
      <c r="D10" s="24"/>
      <c r="E10" s="27"/>
      <c r="F10" s="28"/>
      <c r="G10" s="29"/>
      <c r="H10" s="30"/>
      <c r="I10" s="1"/>
      <c r="J10" s="30"/>
      <c r="K10" s="30"/>
      <c r="L10" s="30"/>
      <c r="M10" s="30"/>
      <c r="N10" s="30"/>
    </row>
    <row r="11" spans="1:14" ht="15.75" customHeight="1">
      <c r="C11" s="24"/>
      <c r="D11" s="24"/>
      <c r="E11" s="24"/>
      <c r="F11" s="24"/>
      <c r="G11" s="24"/>
      <c r="J11" s="31"/>
      <c r="K11" s="30"/>
    </row>
    <row r="12" spans="1:14" s="30" customFormat="1" ht="15.75" customHeight="1">
      <c r="A12" s="45" t="s">
        <v>20</v>
      </c>
      <c r="B12" s="45"/>
      <c r="C12" s="26"/>
      <c r="D12" s="24"/>
      <c r="E12" s="27"/>
      <c r="F12" s="32"/>
      <c r="G12" s="33" t="s">
        <v>21</v>
      </c>
      <c r="H12" s="29"/>
      <c r="I12" s="1"/>
      <c r="J12" s="31"/>
    </row>
    <row r="13" spans="1:14" s="30" customFormat="1" ht="19.5" customHeight="1">
      <c r="A13" s="49" t="s">
        <v>22</v>
      </c>
      <c r="B13" s="49"/>
      <c r="C13" s="26"/>
      <c r="D13" s="24"/>
      <c r="E13" s="27"/>
      <c r="F13" s="28"/>
      <c r="G13" s="29"/>
      <c r="I13" s="1"/>
    </row>
    <row r="14" spans="1:14" ht="15" customHeight="1">
      <c r="A14" s="45"/>
      <c r="B14" s="45"/>
      <c r="G14" s="34"/>
      <c r="J14" s="30"/>
    </row>
    <row r="15" spans="1:14" s="30" customFormat="1" ht="15.75">
      <c r="A15" s="45" t="s">
        <v>23</v>
      </c>
      <c r="B15" s="45"/>
      <c r="C15" s="1"/>
      <c r="D15" s="1"/>
      <c r="E15" s="1"/>
      <c r="F15" s="35"/>
      <c r="G15" s="36" t="s">
        <v>24</v>
      </c>
      <c r="H15" s="1"/>
      <c r="I15" s="1"/>
      <c r="K15" s="1"/>
      <c r="L15" s="1"/>
      <c r="M15" s="1"/>
      <c r="N15" s="1"/>
    </row>
    <row r="16" spans="1:14" s="30" customFormat="1" ht="15.75">
      <c r="A16" s="46" t="s">
        <v>25</v>
      </c>
      <c r="B16" s="46"/>
      <c r="H16" s="1"/>
      <c r="I16" s="1"/>
      <c r="K16" s="1"/>
      <c r="L16" s="1"/>
      <c r="M16" s="1"/>
      <c r="N16" s="1"/>
    </row>
    <row r="17" spans="10:10" ht="15">
      <c r="J17" s="30"/>
    </row>
    <row r="18" spans="10:10" ht="15">
      <c r="J18" s="30"/>
    </row>
    <row r="19" spans="10:10" ht="15">
      <c r="J19" s="30"/>
    </row>
  </sheetData>
  <mergeCells count="17">
    <mergeCell ref="A14:B14"/>
    <mergeCell ref="A15:B15"/>
    <mergeCell ref="A16:B16"/>
    <mergeCell ref="A7:N8"/>
    <mergeCell ref="A9:B9"/>
    <mergeCell ref="A10:B10"/>
    <mergeCell ref="A12:B12"/>
    <mergeCell ref="A13:B13"/>
    <mergeCell ref="K1:N1"/>
    <mergeCell ref="A2:N2"/>
    <mergeCell ref="A3:A4"/>
    <mergeCell ref="B3:B4"/>
    <mergeCell ref="C3:C4"/>
    <mergeCell ref="D3:D4"/>
    <mergeCell ref="E3:G3"/>
    <mergeCell ref="H3:J3"/>
    <mergeCell ref="K3:N3"/>
  </mergeCells>
  <pageMargins left="0" right="0" top="0.74791666666666701" bottom="0.74791666666666701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LibreOffice/25.2.7.2$Windows_X86_64 LibreOffice_project/5cbfd1ab6520636bb5f7b99185aa69bd7456825d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SaVa</dc:creator>
  <dc:description/>
  <cp:lastModifiedBy>ОКБиХО_2</cp:lastModifiedBy>
  <cp:revision>9</cp:revision>
  <cp:lastPrinted>2025-03-19T13:57:02Z</cp:lastPrinted>
  <dcterms:created xsi:type="dcterms:W3CDTF">2014-01-15T18:15:09Z</dcterms:created>
  <dcterms:modified xsi:type="dcterms:W3CDTF">2026-06-23T07:18:00Z</dcterms:modified>
  <dc:language>ru-RU</dc:language>
</cp:coreProperties>
</file>