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. ! ЗАКЛЮЧЕННЫЕ КОНТРАКТЫ ФИЛИАЛА\2026. ЗАКЛЮЧЕННЫЕ КОНТРАКТЫ ФИЛИАЛА\1. Государственные контракты\39. Поставка канцтоваров (канцпарк)\"/>
    </mc:Choice>
  </mc:AlternateContent>
  <bookViews>
    <workbookView xWindow="0" yWindow="0" windowWidth="28800" windowHeight="11700"/>
  </bookViews>
  <sheets>
    <sheet name="1" sheetId="5" r:id="rId1"/>
  </sheets>
  <definedNames>
    <definedName name="_xlnm.Print_Area" localSheetId="0">'1'!$A$1:$K$59</definedName>
  </definedNames>
  <calcPr calcId="162913"/>
</workbook>
</file>

<file path=xl/calcChain.xml><?xml version="1.0" encoding="utf-8"?>
<calcChain xmlns="http://schemas.openxmlformats.org/spreadsheetml/2006/main">
  <c r="F56" i="5" l="1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G50" i="5" l="1"/>
  <c r="H50" i="5" s="1"/>
  <c r="I50" i="5" s="1"/>
  <c r="G42" i="5"/>
  <c r="H42" i="5" s="1"/>
  <c r="I42" i="5" s="1"/>
  <c r="G25" i="5"/>
  <c r="H25" i="5" s="1"/>
  <c r="I25" i="5" s="1"/>
  <c r="G18" i="5"/>
  <c r="H18" i="5" s="1"/>
  <c r="I18" i="5" s="1"/>
  <c r="G14" i="5"/>
  <c r="H14" i="5" s="1"/>
  <c r="I14" i="5" s="1"/>
  <c r="G56" i="5"/>
  <c r="H56" i="5" s="1"/>
  <c r="I56" i="5" s="1"/>
  <c r="K55" i="5"/>
  <c r="G55" i="5"/>
  <c r="H55" i="5" s="1"/>
  <c r="I55" i="5" s="1"/>
  <c r="G54" i="5"/>
  <c r="H54" i="5" s="1"/>
  <c r="I54" i="5" s="1"/>
  <c r="G53" i="5"/>
  <c r="H53" i="5" s="1"/>
  <c r="I53" i="5" s="1"/>
  <c r="K52" i="5"/>
  <c r="G52" i="5"/>
  <c r="H52" i="5" s="1"/>
  <c r="I52" i="5" s="1"/>
  <c r="G51" i="5"/>
  <c r="H51" i="5" s="1"/>
  <c r="I51" i="5" s="1"/>
  <c r="K51" i="5"/>
  <c r="G49" i="5"/>
  <c r="H49" i="5" s="1"/>
  <c r="I49" i="5" s="1"/>
  <c r="K48" i="5"/>
  <c r="G48" i="5"/>
  <c r="H48" i="5" s="1"/>
  <c r="I48" i="5" s="1"/>
  <c r="G47" i="5"/>
  <c r="H47" i="5" s="1"/>
  <c r="I47" i="5" s="1"/>
  <c r="K47" i="5"/>
  <c r="G46" i="5"/>
  <c r="H46" i="5" s="1"/>
  <c r="I46" i="5" s="1"/>
  <c r="G45" i="5"/>
  <c r="H45" i="5" s="1"/>
  <c r="I45" i="5" s="1"/>
  <c r="K44" i="5"/>
  <c r="G44" i="5"/>
  <c r="H44" i="5" s="1"/>
  <c r="I44" i="5" s="1"/>
  <c r="G43" i="5"/>
  <c r="H43" i="5" s="1"/>
  <c r="I43" i="5" s="1"/>
  <c r="K43" i="5"/>
  <c r="G41" i="5"/>
  <c r="H41" i="5" s="1"/>
  <c r="I41" i="5" s="1"/>
  <c r="K40" i="5"/>
  <c r="G40" i="5"/>
  <c r="H40" i="5" s="1"/>
  <c r="I40" i="5" s="1"/>
  <c r="G39" i="5"/>
  <c r="H39" i="5" s="1"/>
  <c r="I39" i="5" s="1"/>
  <c r="K39" i="5"/>
  <c r="G38" i="5"/>
  <c r="H38" i="5" s="1"/>
  <c r="I38" i="5" s="1"/>
  <c r="G37" i="5"/>
  <c r="H37" i="5" s="1"/>
  <c r="I37" i="5" s="1"/>
  <c r="K36" i="5"/>
  <c r="G36" i="5"/>
  <c r="H36" i="5" s="1"/>
  <c r="I36" i="5" s="1"/>
  <c r="G35" i="5"/>
  <c r="H35" i="5" s="1"/>
  <c r="I35" i="5" s="1"/>
  <c r="K35" i="5"/>
  <c r="G34" i="5"/>
  <c r="H34" i="5" s="1"/>
  <c r="I34" i="5" s="1"/>
  <c r="K33" i="5"/>
  <c r="G33" i="5"/>
  <c r="H33" i="5" s="1"/>
  <c r="I33" i="5" s="1"/>
  <c r="G32" i="5"/>
  <c r="H32" i="5" s="1"/>
  <c r="I32" i="5" s="1"/>
  <c r="K32" i="5"/>
  <c r="G31" i="5"/>
  <c r="H31" i="5" s="1"/>
  <c r="I31" i="5" s="1"/>
  <c r="G30" i="5"/>
  <c r="H30" i="5" s="1"/>
  <c r="I30" i="5" s="1"/>
  <c r="K29" i="5"/>
  <c r="G29" i="5"/>
  <c r="H29" i="5" s="1"/>
  <c r="I29" i="5" s="1"/>
  <c r="G28" i="5"/>
  <c r="H28" i="5" s="1"/>
  <c r="I28" i="5" s="1"/>
  <c r="K28" i="5"/>
  <c r="G27" i="5"/>
  <c r="H27" i="5" s="1"/>
  <c r="I27" i="5" s="1"/>
  <c r="K27" i="5"/>
  <c r="G26" i="5"/>
  <c r="H26" i="5" s="1"/>
  <c r="I26" i="5" s="1"/>
  <c r="K26" i="5"/>
  <c r="G24" i="5"/>
  <c r="H24" i="5" s="1"/>
  <c r="I24" i="5" s="1"/>
  <c r="K24" i="5"/>
  <c r="G23" i="5"/>
  <c r="H23" i="5" s="1"/>
  <c r="I23" i="5" s="1"/>
  <c r="K23" i="5"/>
  <c r="G22" i="5"/>
  <c r="H22" i="5" s="1"/>
  <c r="I22" i="5" s="1"/>
  <c r="G21" i="5"/>
  <c r="H21" i="5" s="1"/>
  <c r="I21" i="5" s="1"/>
  <c r="K21" i="5"/>
  <c r="G20" i="5"/>
  <c r="H20" i="5" s="1"/>
  <c r="I20" i="5" s="1"/>
  <c r="K20" i="5"/>
  <c r="G19" i="5"/>
  <c r="H19" i="5" s="1"/>
  <c r="I19" i="5" s="1"/>
  <c r="K19" i="5"/>
  <c r="G17" i="5"/>
  <c r="H17" i="5" s="1"/>
  <c r="I17" i="5" s="1"/>
  <c r="K17" i="5"/>
  <c r="G16" i="5"/>
  <c r="H16" i="5" s="1"/>
  <c r="I16" i="5" s="1"/>
  <c r="K16" i="5"/>
  <c r="G15" i="5"/>
  <c r="H15" i="5" s="1"/>
  <c r="I15" i="5" s="1"/>
  <c r="K15" i="5"/>
  <c r="G13" i="5"/>
  <c r="H13" i="5" s="1"/>
  <c r="I13" i="5" s="1"/>
  <c r="K13" i="5"/>
  <c r="G12" i="5"/>
  <c r="H12" i="5" s="1"/>
  <c r="I12" i="5" s="1"/>
  <c r="K12" i="5"/>
  <c r="G11" i="5"/>
  <c r="H11" i="5" s="1"/>
  <c r="I11" i="5" s="1"/>
  <c r="K11" i="5"/>
  <c r="G10" i="5"/>
  <c r="H10" i="5" s="1"/>
  <c r="I10" i="5" s="1"/>
  <c r="G9" i="5"/>
  <c r="H9" i="5" s="1"/>
  <c r="I9" i="5" s="1"/>
  <c r="K9" i="5"/>
  <c r="G8" i="5"/>
  <c r="H8" i="5" s="1"/>
  <c r="I8" i="5" s="1"/>
  <c r="K8" i="5"/>
  <c r="K10" i="5" l="1"/>
  <c r="K14" i="5"/>
  <c r="K18" i="5"/>
  <c r="K22" i="5"/>
  <c r="K25" i="5"/>
  <c r="K30" i="5"/>
  <c r="K34" i="5"/>
  <c r="K37" i="5"/>
  <c r="K41" i="5"/>
  <c r="K45" i="5"/>
  <c r="K49" i="5"/>
  <c r="K53" i="5"/>
  <c r="K56" i="5"/>
  <c r="K31" i="5"/>
  <c r="K38" i="5"/>
  <c r="K57" i="5" s="1"/>
  <c r="K42" i="5"/>
  <c r="K46" i="5"/>
  <c r="K50" i="5"/>
  <c r="K54" i="5"/>
  <c r="K97" i="5" l="1"/>
  <c r="K93" i="5"/>
  <c r="K92" i="5"/>
  <c r="K91" i="5"/>
  <c r="K94" i="5" l="1"/>
  <c r="E90" i="5" l="1"/>
</calcChain>
</file>

<file path=xl/sharedStrings.xml><?xml version="1.0" encoding="utf-8"?>
<sst xmlns="http://schemas.openxmlformats.org/spreadsheetml/2006/main" count="68" uniqueCount="68">
  <si>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</si>
  <si>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</si>
  <si>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</si>
  <si>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</si>
  <si>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</si>
  <si>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</si>
  <si>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</si>
  <si>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</si>
  <si>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</si>
  <si>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</si>
  <si>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</si>
  <si>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</si>
  <si>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</si>
  <si>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</si>
  <si>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</si>
  <si>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</si>
  <si>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</si>
  <si>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Короб архивный с клапаном OfficeSpace "Standard" плотный, микрогофрокартон, 100мм, бурый, до 900л.</t>
  </si>
  <si>
    <t>Папка архивная с завязками OfficeSpace, микрогофрокартон, 100мм, белый, до 900л.</t>
  </si>
  <si>
    <t>Пружины пластик D=22мм OfficeSpace, черный, 50шт.</t>
  </si>
  <si>
    <t>"Expert Complete" Trend ICEberries Папка-конверт с кнопкой A4 180 мкм. лёд ЕС211120074</t>
  </si>
  <si>
    <t>Папка-конверт на кноп А4 (240*330мм) 0,18мм KLERK 241291 непрозрачная градиент</t>
  </si>
  <si>
    <t>Папка-скоросшиватель пластик. СТАММ А4, 180мкм, оранжевая с прозр. верхом</t>
  </si>
  <si>
    <t>Папка-скоросшиватель пластик. СТАММ А4, 160мкм, красная с прозр. верхом</t>
  </si>
  <si>
    <t>Скрепки 28мм, Berlingo "Зебра", 100шт., цветные, карт. упаковка</t>
  </si>
  <si>
    <t>Картон белый А4, Мульти-Пульти, 10л., немелованный, в папке, "Чебурашка"</t>
  </si>
  <si>
    <t>Карандаш чернографитн. Hatber круглый корпус 72шт. Morris "HB" с ластиком заточен.  в Пласт.тубе</t>
  </si>
  <si>
    <t>Чернографитный карандаш пластиковый ErichKrause Floral Soul, круглый, с ластиком, НВ (в тубусе по 42</t>
  </si>
  <si>
    <t>Ручка шариковая Erich Krause "Neo Original" синяя, 0,7мм</t>
  </si>
  <si>
    <t>Ручка шариковая Berlingo "Triangle 100T" синяя, 0,7мм, трехгран., игольчатый стержень</t>
  </si>
  <si>
    <t>Ручка шариковая Berlingo "Aviator" синяя, 0,7мм, грип</t>
  </si>
  <si>
    <t>Ручка шариковая MunHwa "MC Gold" фиолетовая, 0,5мм, грип, штрих-код</t>
  </si>
  <si>
    <t>Ручка капиллярная Berlingo "Rapido" синяя, 0,4мм, трехгранная</t>
  </si>
  <si>
    <t>Карандаш механический Pilot "Super Grip" 0,5мм, с ластиком, синий корпус</t>
  </si>
  <si>
    <t>Маркер-краска MunHwa "Professional Paint Marker" белая, 4мм, нитро-основа</t>
  </si>
  <si>
    <t>Маркер масляный строительный нитро для любых поверхностей, белый</t>
  </si>
  <si>
    <t>Маркер акриловый Schneider "Paint-It 310" 2мм, пулевидный, белый</t>
  </si>
  <si>
    <t>740308 FLUO PEP'S FLEX PASTEL Текстовыделитель, гибкий наконечник, пишущий узел 1-5мм, 4 штуки, паст</t>
  </si>
  <si>
    <t>Набор текстовыделителей Berlingo "Textline HL500" 06цв., 1-5мм, чехол с европодвесом</t>
  </si>
  <si>
    <t>Зажимы для бумаг 41мм, Berlingo, 12шт., цветные, картонная коробка</t>
  </si>
  <si>
    <t>Зажимы для бумаг 51мм, Berlingo, 12шт., цветные, картонная коробка</t>
  </si>
  <si>
    <t>Блок для записей на склейке OfficeSpace 9*9*4,5см, белый</t>
  </si>
  <si>
    <t>Блок для записей СТАММ "Имидж", 9*9*9см, белый</t>
  </si>
  <si>
    <t>Зажимы для бумаг 32мм, Berlingo, 12шт., черные, картонная коробка</t>
  </si>
  <si>
    <t>Зажимы для бумаг 25мм, Berlingo, 12шт., черные, картонная коробка</t>
  </si>
  <si>
    <t>Флажки-закладки OfficeSpace, 45*12мм, стрелки, 20л*5 неоновых цветов, европодвес</t>
  </si>
  <si>
    <t>80099 Стикеры миникуб 51х51мм, 250 листов, цвета неоновые</t>
  </si>
  <si>
    <t>Самоклеящийся блок Berlingo "Ultra Sticky", 50*75мм, 80л., желтый неон</t>
  </si>
  <si>
    <t>Самоклеящийся блок Berlingo "Ultra Sticky", 50*75мм, 80л., синий неон</t>
  </si>
  <si>
    <t>Самоклеящийся блок Berlingo "Ultra Sticky", 75*75мм, 80л., зеленый неон</t>
  </si>
  <si>
    <t>Подушка увлажняющая Erich Krause, гелевая, 10г</t>
  </si>
  <si>
    <t>Степлер №10 OfficeSpace до 12л., пластиковый корпус, черный</t>
  </si>
  <si>
    <t>Шпагат джутовый банковский полированный, длина 1200м, диам. 1,8мм, лин.пл.1200текс, BRAUBERG, 600396</t>
  </si>
  <si>
    <t>Корректирующая лента Berlingo, 5мм*12м, блистер, европодвес</t>
  </si>
  <si>
    <t>Степлер №24/6, 26/6 Berlingo "Universal" до 30л., пластиковый корпус, синий</t>
  </si>
  <si>
    <t>Клейкая лента двусторонняя Berlingo, 15мм*2м, на вспененной основе, 1мм, блистер</t>
  </si>
  <si>
    <t>Скрепки 32мм, Berlingo, 100шт., никелированные треугольные, с отогнутым носиком, карт. упаковка</t>
  </si>
  <si>
    <t>Скобы для степлера №24/6 OfficeSpace, оцинкованные, 1000шт., до 30л.</t>
  </si>
  <si>
    <t>Скобы для степлера №10 OfficeSpace, оцинкованные, 1000шт., до 20л.</t>
  </si>
  <si>
    <t>Банковская резинка  100г OfficeSpace, диаметр 60мм, натуральный цвет, опп пакет с европодвесом</t>
  </si>
  <si>
    <t>SC_061314 Ножницы Hatber 18см START SOFT Лёгкий Рез</t>
  </si>
  <si>
    <t>Нож канцелярский 18мм OfficeSpace, с фиксатором, европодвес</t>
  </si>
  <si>
    <t>Нож канцелярский 18мм OfficeSpace, усиленный, с фиксатором, металл. направляющие, ассорти, европодвес</t>
  </si>
  <si>
    <t>Корректирующая жидкость Berlingo, 20мл, на химической основе, с кистью</t>
  </si>
  <si>
    <t>Кнопки силовые ErichKrause Pastel Bloom, Mint (в пэт-боксе по 50 шт.) 62054</t>
  </si>
  <si>
    <t>GS_081951 Клей-Карандаш Hatber Morris Fields   15гр в картонной Дисплей-витрине</t>
  </si>
  <si>
    <t>на 3 л.</t>
  </si>
  <si>
    <t>Начальная (максимальная) цена принята как минимальная цена товара на дату покупки и составляет 56 889 (Пятьдесят шесть тысяч восемьсот восемьдесят девять)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</si>
</sst>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7"/>
  <sheetViews>
    <sheetView tabSelected="1" view="pageBreakPreview" topLeftCell="A49" zoomScaleNormal="100" zoomScaleSheetLayoutView="100" workbookViewId="0">
      <selection activeCell="I71" sqref="I71"/>
    </sheetView>
  </sheetViews>
  <sheetFormatPr defaultRowHeight="15" x14ac:dyDescent="0.25"/>
  <cols>
    <col min="1" max="1" width="10" style="1" customWidth="1"/>
    <col min="2" max="2" width="42" style="32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3.42578125" style="1" customWidth="1"/>
    <col min="8" max="8" width="13.28515625" style="1" customWidth="1"/>
    <col min="9" max="9" width="14.140625" style="1" customWidth="1"/>
    <col min="10" max="10" width="10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11" x14ac:dyDescent="0.25">
      <c r="H1" s="1" t="s">
        <v>15</v>
      </c>
    </row>
    <row r="2" spans="1:11" ht="21.75" customHeight="1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6.75" hidden="1" customHeight="1" x14ac:dyDescent="0.25">
      <c r="A4" s="7"/>
      <c r="B4" s="8"/>
      <c r="C4" s="7"/>
      <c r="D4" s="7"/>
      <c r="E4" s="7"/>
      <c r="F4" s="8"/>
      <c r="G4" s="8"/>
      <c r="H4" s="8"/>
      <c r="I4" s="7"/>
      <c r="J4" s="7"/>
      <c r="K4" s="7"/>
    </row>
    <row r="5" spans="1:11" ht="42" customHeight="1" x14ac:dyDescent="0.25">
      <c r="A5" s="39" t="s">
        <v>1</v>
      </c>
      <c r="B5" s="39" t="s">
        <v>3</v>
      </c>
      <c r="C5" s="40" t="s">
        <v>5</v>
      </c>
      <c r="D5" s="40"/>
      <c r="E5" s="40"/>
      <c r="F5" s="40" t="s">
        <v>6</v>
      </c>
      <c r="G5" s="40"/>
      <c r="H5" s="40"/>
      <c r="I5" s="40"/>
      <c r="J5" s="41" t="s">
        <v>4</v>
      </c>
      <c r="K5" s="41" t="s">
        <v>10</v>
      </c>
    </row>
    <row r="6" spans="1:11" s="3" customFormat="1" ht="60" customHeight="1" x14ac:dyDescent="0.25">
      <c r="A6" s="39"/>
      <c r="B6" s="39"/>
      <c r="C6" s="9" t="s">
        <v>11</v>
      </c>
      <c r="D6" s="9" t="s">
        <v>12</v>
      </c>
      <c r="E6" s="9" t="s">
        <v>13</v>
      </c>
      <c r="F6" s="9" t="s">
        <v>7</v>
      </c>
      <c r="G6" s="26" t="s">
        <v>14</v>
      </c>
      <c r="H6" s="16" t="s">
        <v>8</v>
      </c>
      <c r="I6" s="28" t="s">
        <v>9</v>
      </c>
      <c r="J6" s="41"/>
      <c r="K6" s="41"/>
    </row>
    <row r="7" spans="1:11" s="2" customFormat="1" x14ac:dyDescent="0.25">
      <c r="A7" s="11">
        <v>1</v>
      </c>
      <c r="B7" s="30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11" s="2" customFormat="1" ht="27.75" customHeight="1" x14ac:dyDescent="0.25">
      <c r="A8" s="11">
        <v>1</v>
      </c>
      <c r="B8" s="31" t="s">
        <v>17</v>
      </c>
      <c r="C8" s="10">
        <v>5638.5</v>
      </c>
      <c r="D8" s="10">
        <v>5071.5</v>
      </c>
      <c r="E8" s="10">
        <v>5670</v>
      </c>
      <c r="F8" s="11">
        <f t="shared" ref="F8:F56" si="0">AVERAGE(C8:E8)</f>
        <v>5460</v>
      </c>
      <c r="G8" s="11">
        <f t="shared" ref="G8:G56" si="1">((C8-F8)^2)+((D8-F8)^2)+((E8-F8)^2)</f>
        <v>226894.5</v>
      </c>
      <c r="H8" s="11">
        <f t="shared" ref="H8:H56" si="2">SQRT(G8/2)</f>
        <v>336.81931357925424</v>
      </c>
      <c r="I8" s="11">
        <f t="shared" ref="I8:I56" si="3">H8/F8*100</f>
        <v>6.1688518970559389</v>
      </c>
      <c r="J8" s="11">
        <v>1</v>
      </c>
      <c r="K8" s="15">
        <f t="shared" ref="K8:K56" si="4">J8*F8</f>
        <v>5460</v>
      </c>
    </row>
    <row r="9" spans="1:11" s="2" customFormat="1" ht="27" customHeight="1" x14ac:dyDescent="0.25">
      <c r="A9" s="11">
        <v>2</v>
      </c>
      <c r="B9" s="31" t="s">
        <v>18</v>
      </c>
      <c r="C9" s="10">
        <v>5769.6</v>
      </c>
      <c r="D9" s="10">
        <v>6111</v>
      </c>
      <c r="E9" s="10">
        <v>6300</v>
      </c>
      <c r="F9" s="11">
        <f t="shared" si="0"/>
        <v>6060.2</v>
      </c>
      <c r="G9" s="11">
        <f t="shared" si="1"/>
        <v>144533.03999999978</v>
      </c>
      <c r="H9" s="11">
        <f t="shared" si="2"/>
        <v>268.82432925611454</v>
      </c>
      <c r="I9" s="11">
        <f t="shared" si="3"/>
        <v>4.4358986379346312</v>
      </c>
      <c r="J9" s="11">
        <v>1</v>
      </c>
      <c r="K9" s="15">
        <f t="shared" si="4"/>
        <v>6060.2</v>
      </c>
    </row>
    <row r="10" spans="1:11" s="2" customFormat="1" ht="16.5" customHeight="1" x14ac:dyDescent="0.25">
      <c r="A10" s="11">
        <v>3</v>
      </c>
      <c r="B10" s="31" t="s">
        <v>19</v>
      </c>
      <c r="C10" s="10">
        <v>1785</v>
      </c>
      <c r="D10" s="10">
        <v>1472.1</v>
      </c>
      <c r="E10" s="10">
        <v>1704.15</v>
      </c>
      <c r="F10" s="11">
        <f t="shared" si="0"/>
        <v>1653.75</v>
      </c>
      <c r="G10" s="11">
        <f t="shared" si="1"/>
        <v>52763.445000000043</v>
      </c>
      <c r="H10" s="11">
        <f t="shared" si="2"/>
        <v>162.42451323614924</v>
      </c>
      <c r="I10" s="11">
        <f t="shared" si="3"/>
        <v>9.8215881019591382</v>
      </c>
      <c r="J10" s="11">
        <v>1</v>
      </c>
      <c r="K10" s="15">
        <f t="shared" si="4"/>
        <v>1653.75</v>
      </c>
    </row>
    <row r="11" spans="1:11" s="2" customFormat="1" ht="28.5" customHeight="1" x14ac:dyDescent="0.25">
      <c r="A11" s="11">
        <v>4</v>
      </c>
      <c r="B11" s="31" t="s">
        <v>20</v>
      </c>
      <c r="C11" s="10">
        <v>714</v>
      </c>
      <c r="D11" s="10">
        <v>640.5</v>
      </c>
      <c r="E11" s="10">
        <v>735</v>
      </c>
      <c r="F11" s="11">
        <f t="shared" si="0"/>
        <v>696.5</v>
      </c>
      <c r="G11" s="11">
        <f t="shared" si="1"/>
        <v>4924.5</v>
      </c>
      <c r="H11" s="11">
        <f t="shared" si="2"/>
        <v>49.621064075652392</v>
      </c>
      <c r="I11" s="11">
        <f t="shared" si="3"/>
        <v>7.1243451652049377</v>
      </c>
      <c r="J11" s="11">
        <v>1</v>
      </c>
      <c r="K11" s="15">
        <f t="shared" si="4"/>
        <v>696.5</v>
      </c>
    </row>
    <row r="12" spans="1:11" s="2" customFormat="1" ht="29.25" customHeight="1" x14ac:dyDescent="0.25">
      <c r="A12" s="11">
        <v>5</v>
      </c>
      <c r="B12" s="31" t="s">
        <v>21</v>
      </c>
      <c r="C12" s="10">
        <v>357</v>
      </c>
      <c r="D12" s="10">
        <v>320.25</v>
      </c>
      <c r="E12" s="10">
        <v>367.5</v>
      </c>
      <c r="F12" s="11">
        <f t="shared" si="0"/>
        <v>348.25</v>
      </c>
      <c r="G12" s="11">
        <f t="shared" si="1"/>
        <v>1231.125</v>
      </c>
      <c r="H12" s="11">
        <f t="shared" si="2"/>
        <v>24.810532037826196</v>
      </c>
      <c r="I12" s="11">
        <f t="shared" si="3"/>
        <v>7.1243451652049377</v>
      </c>
      <c r="J12" s="11">
        <v>1</v>
      </c>
      <c r="K12" s="15">
        <f t="shared" si="4"/>
        <v>348.25</v>
      </c>
    </row>
    <row r="13" spans="1:11" s="2" customFormat="1" ht="27.75" customHeight="1" x14ac:dyDescent="0.25">
      <c r="A13" s="11">
        <v>6</v>
      </c>
      <c r="B13" s="31" t="s">
        <v>22</v>
      </c>
      <c r="C13" s="10">
        <v>1128.75</v>
      </c>
      <c r="D13" s="10">
        <v>945</v>
      </c>
      <c r="E13" s="10">
        <v>1050</v>
      </c>
      <c r="F13" s="11">
        <f t="shared" si="0"/>
        <v>1041.25</v>
      </c>
      <c r="G13" s="11">
        <f t="shared" si="1"/>
        <v>16996.875</v>
      </c>
      <c r="H13" s="11">
        <f t="shared" si="2"/>
        <v>92.18697033746146</v>
      </c>
      <c r="I13" s="11">
        <f t="shared" si="3"/>
        <v>8.8534905486157456</v>
      </c>
      <c r="J13" s="11">
        <v>1</v>
      </c>
      <c r="K13" s="15">
        <f t="shared" si="4"/>
        <v>1041.25</v>
      </c>
    </row>
    <row r="14" spans="1:11" s="2" customFormat="1" ht="30.75" customHeight="1" x14ac:dyDescent="0.25">
      <c r="A14" s="11">
        <v>7</v>
      </c>
      <c r="B14" s="31" t="s">
        <v>23</v>
      </c>
      <c r="C14" s="10">
        <v>1806</v>
      </c>
      <c r="D14" s="10">
        <v>1302</v>
      </c>
      <c r="E14" s="10">
        <v>1680</v>
      </c>
      <c r="F14" s="11">
        <f t="shared" si="0"/>
        <v>1596</v>
      </c>
      <c r="G14" s="11">
        <f t="shared" si="1"/>
        <v>137592</v>
      </c>
      <c r="H14" s="11">
        <f t="shared" si="2"/>
        <v>262.2899159327327</v>
      </c>
      <c r="I14" s="11">
        <f t="shared" si="3"/>
        <v>16.434205258943152</v>
      </c>
      <c r="J14" s="11">
        <v>1</v>
      </c>
      <c r="K14" s="15">
        <f t="shared" si="4"/>
        <v>1596</v>
      </c>
    </row>
    <row r="15" spans="1:11" s="2" customFormat="1" ht="26.25" customHeight="1" x14ac:dyDescent="0.25">
      <c r="A15" s="11">
        <v>8</v>
      </c>
      <c r="B15" s="31" t="s">
        <v>24</v>
      </c>
      <c r="C15" s="10">
        <v>2268</v>
      </c>
      <c r="D15" s="10">
        <v>2173.5</v>
      </c>
      <c r="E15" s="10">
        <v>2220.75</v>
      </c>
      <c r="F15" s="11">
        <f t="shared" si="0"/>
        <v>2220.75</v>
      </c>
      <c r="G15" s="11">
        <f t="shared" si="1"/>
        <v>4465.125</v>
      </c>
      <c r="H15" s="11">
        <f t="shared" si="2"/>
        <v>47.25</v>
      </c>
      <c r="I15" s="11">
        <f t="shared" si="3"/>
        <v>2.1276595744680851</v>
      </c>
      <c r="J15" s="11">
        <v>1</v>
      </c>
      <c r="K15" s="15">
        <f t="shared" si="4"/>
        <v>2220.75</v>
      </c>
    </row>
    <row r="16" spans="1:11" s="2" customFormat="1" ht="31.5" customHeight="1" x14ac:dyDescent="0.25">
      <c r="A16" s="11">
        <v>9</v>
      </c>
      <c r="B16" s="31" t="s">
        <v>25</v>
      </c>
      <c r="C16" s="10">
        <v>1333.5</v>
      </c>
      <c r="D16" s="10">
        <v>1197</v>
      </c>
      <c r="E16" s="10">
        <v>1312.5</v>
      </c>
      <c r="F16" s="11">
        <f t="shared" si="0"/>
        <v>1281</v>
      </c>
      <c r="G16" s="11">
        <f t="shared" si="1"/>
        <v>10804.5</v>
      </c>
      <c r="H16" s="11">
        <f t="shared" si="2"/>
        <v>73.5</v>
      </c>
      <c r="I16" s="11">
        <f t="shared" si="3"/>
        <v>5.7377049180327866</v>
      </c>
      <c r="J16" s="11">
        <v>1</v>
      </c>
      <c r="K16" s="15">
        <f t="shared" si="4"/>
        <v>1281</v>
      </c>
    </row>
    <row r="17" spans="1:11" s="2" customFormat="1" ht="29.25" customHeight="1" x14ac:dyDescent="0.25">
      <c r="A17" s="11">
        <v>10</v>
      </c>
      <c r="B17" s="31" t="s">
        <v>26</v>
      </c>
      <c r="C17" s="10">
        <v>774.9</v>
      </c>
      <c r="D17" s="10">
        <v>604.79999999999995</v>
      </c>
      <c r="E17" s="10">
        <v>756</v>
      </c>
      <c r="F17" s="11">
        <f t="shared" si="0"/>
        <v>711.9</v>
      </c>
      <c r="G17" s="11">
        <f t="shared" si="1"/>
        <v>17384.220000000008</v>
      </c>
      <c r="H17" s="11">
        <f t="shared" si="2"/>
        <v>93.231486097777093</v>
      </c>
      <c r="I17" s="11">
        <f t="shared" si="3"/>
        <v>13.096149191990039</v>
      </c>
      <c r="J17" s="11">
        <v>1</v>
      </c>
      <c r="K17" s="15">
        <f t="shared" si="4"/>
        <v>711.9</v>
      </c>
    </row>
    <row r="18" spans="1:11" s="2" customFormat="1" ht="32.25" customHeight="1" x14ac:dyDescent="0.25">
      <c r="A18" s="11">
        <v>11</v>
      </c>
      <c r="B18" s="31" t="s">
        <v>27</v>
      </c>
      <c r="C18" s="10">
        <v>459.9</v>
      </c>
      <c r="D18" s="10">
        <v>378</v>
      </c>
      <c r="E18" s="10">
        <v>447.3</v>
      </c>
      <c r="F18" s="11">
        <f t="shared" si="0"/>
        <v>428.40000000000003</v>
      </c>
      <c r="G18" s="11">
        <f t="shared" si="1"/>
        <v>3889.619999999999</v>
      </c>
      <c r="H18" s="11">
        <f t="shared" si="2"/>
        <v>44.099999999999994</v>
      </c>
      <c r="I18" s="11">
        <f t="shared" si="3"/>
        <v>10.294117647058822</v>
      </c>
      <c r="J18" s="11">
        <v>1</v>
      </c>
      <c r="K18" s="15">
        <f t="shared" si="4"/>
        <v>428.40000000000003</v>
      </c>
    </row>
    <row r="19" spans="1:11" s="2" customFormat="1" ht="31.5" customHeight="1" x14ac:dyDescent="0.25">
      <c r="A19" s="11">
        <v>12</v>
      </c>
      <c r="B19" s="31" t="s">
        <v>28</v>
      </c>
      <c r="C19" s="10">
        <v>472.5</v>
      </c>
      <c r="D19" s="10">
        <v>399</v>
      </c>
      <c r="E19" s="10">
        <v>441</v>
      </c>
      <c r="F19" s="11">
        <f t="shared" si="0"/>
        <v>437.5</v>
      </c>
      <c r="G19" s="11">
        <f t="shared" si="1"/>
        <v>2719.5</v>
      </c>
      <c r="H19" s="11">
        <f t="shared" si="2"/>
        <v>36.874788134984584</v>
      </c>
      <c r="I19" s="11">
        <f t="shared" si="3"/>
        <v>8.4285230022821906</v>
      </c>
      <c r="J19" s="11">
        <v>1</v>
      </c>
      <c r="K19" s="15">
        <f t="shared" si="4"/>
        <v>437.5</v>
      </c>
    </row>
    <row r="20" spans="1:11" s="2" customFormat="1" ht="30" customHeight="1" x14ac:dyDescent="0.25">
      <c r="A20" s="11">
        <v>13</v>
      </c>
      <c r="B20" s="31" t="s">
        <v>29</v>
      </c>
      <c r="C20" s="10">
        <v>333.9</v>
      </c>
      <c r="D20" s="10">
        <v>321.3</v>
      </c>
      <c r="E20" s="10">
        <v>327.60000000000002</v>
      </c>
      <c r="F20" s="11">
        <f t="shared" si="0"/>
        <v>327.60000000000002</v>
      </c>
      <c r="G20" s="11">
        <f t="shared" si="1"/>
        <v>79.379999999999569</v>
      </c>
      <c r="H20" s="11">
        <f t="shared" si="2"/>
        <v>6.2999999999999829</v>
      </c>
      <c r="I20" s="11">
        <f t="shared" si="3"/>
        <v>1.9230769230769176</v>
      </c>
      <c r="J20" s="11">
        <v>1</v>
      </c>
      <c r="K20" s="15">
        <f t="shared" si="4"/>
        <v>327.60000000000002</v>
      </c>
    </row>
    <row r="21" spans="1:11" s="2" customFormat="1" ht="26.25" customHeight="1" x14ac:dyDescent="0.25">
      <c r="A21" s="11">
        <v>14</v>
      </c>
      <c r="B21" s="31" t="s">
        <v>30</v>
      </c>
      <c r="C21" s="10">
        <v>609</v>
      </c>
      <c r="D21" s="10">
        <v>554.4</v>
      </c>
      <c r="E21" s="10">
        <v>592.20000000000005</v>
      </c>
      <c r="F21" s="11">
        <f t="shared" si="0"/>
        <v>585.20000000000005</v>
      </c>
      <c r="G21" s="11">
        <f t="shared" si="1"/>
        <v>1564.080000000002</v>
      </c>
      <c r="H21" s="11">
        <f t="shared" si="2"/>
        <v>27.964978097613468</v>
      </c>
      <c r="I21" s="11">
        <f t="shared" si="3"/>
        <v>4.7787043912531555</v>
      </c>
      <c r="J21" s="11">
        <v>1</v>
      </c>
      <c r="K21" s="15">
        <f t="shared" si="4"/>
        <v>585.20000000000005</v>
      </c>
    </row>
    <row r="22" spans="1:11" s="2" customFormat="1" ht="28.5" customHeight="1" x14ac:dyDescent="0.25">
      <c r="A22" s="11">
        <v>15</v>
      </c>
      <c r="B22" s="31" t="s">
        <v>31</v>
      </c>
      <c r="C22" s="10">
        <v>640.5</v>
      </c>
      <c r="D22" s="10">
        <v>609</v>
      </c>
      <c r="E22" s="10">
        <v>630</v>
      </c>
      <c r="F22" s="11">
        <f t="shared" si="0"/>
        <v>626.5</v>
      </c>
      <c r="G22" s="11">
        <f t="shared" si="1"/>
        <v>514.5</v>
      </c>
      <c r="H22" s="11">
        <f t="shared" si="2"/>
        <v>16.039014932345442</v>
      </c>
      <c r="I22" s="11">
        <f t="shared" si="3"/>
        <v>2.560098153606615</v>
      </c>
      <c r="J22" s="11">
        <v>1</v>
      </c>
      <c r="K22" s="15">
        <f t="shared" si="4"/>
        <v>626.5</v>
      </c>
    </row>
    <row r="23" spans="1:11" s="2" customFormat="1" ht="35.25" customHeight="1" x14ac:dyDescent="0.25">
      <c r="A23" s="11">
        <v>16</v>
      </c>
      <c r="B23" s="31" t="s">
        <v>32</v>
      </c>
      <c r="C23" s="10">
        <v>682.5</v>
      </c>
      <c r="D23" s="10">
        <v>609</v>
      </c>
      <c r="E23" s="10">
        <v>661.5</v>
      </c>
      <c r="F23" s="11">
        <f t="shared" si="0"/>
        <v>651</v>
      </c>
      <c r="G23" s="11">
        <f t="shared" si="1"/>
        <v>2866.5</v>
      </c>
      <c r="H23" s="11">
        <f t="shared" si="2"/>
        <v>37.85828839237189</v>
      </c>
      <c r="I23" s="11">
        <f t="shared" si="3"/>
        <v>5.8154052830064344</v>
      </c>
      <c r="J23" s="11">
        <v>1</v>
      </c>
      <c r="K23" s="15">
        <f t="shared" si="4"/>
        <v>651</v>
      </c>
    </row>
    <row r="24" spans="1:11" s="2" customFormat="1" ht="30" customHeight="1" x14ac:dyDescent="0.25">
      <c r="A24" s="11">
        <v>17</v>
      </c>
      <c r="B24" s="31" t="s">
        <v>33</v>
      </c>
      <c r="C24" s="10">
        <v>1293.5999999999999</v>
      </c>
      <c r="D24" s="10">
        <v>1239</v>
      </c>
      <c r="E24" s="10">
        <v>1302</v>
      </c>
      <c r="F24" s="11">
        <f t="shared" si="0"/>
        <v>1278.2</v>
      </c>
      <c r="G24" s="11">
        <f t="shared" si="1"/>
        <v>2340.2399999999971</v>
      </c>
      <c r="H24" s="11">
        <f t="shared" si="2"/>
        <v>34.207016824037701</v>
      </c>
      <c r="I24" s="11">
        <f t="shared" si="3"/>
        <v>2.6761865767515025</v>
      </c>
      <c r="J24" s="11">
        <v>1</v>
      </c>
      <c r="K24" s="15">
        <f t="shared" si="4"/>
        <v>1278.2</v>
      </c>
    </row>
    <row r="25" spans="1:11" s="2" customFormat="1" ht="26.25" customHeight="1" x14ac:dyDescent="0.25">
      <c r="A25" s="11">
        <v>18</v>
      </c>
      <c r="B25" s="31" t="s">
        <v>34</v>
      </c>
      <c r="C25" s="10">
        <v>402.15</v>
      </c>
      <c r="D25" s="10">
        <v>393.75</v>
      </c>
      <c r="E25" s="10">
        <v>403.2</v>
      </c>
      <c r="F25" s="11">
        <f t="shared" si="0"/>
        <v>399.7</v>
      </c>
      <c r="G25" s="11">
        <f t="shared" si="1"/>
        <v>53.654999999999802</v>
      </c>
      <c r="H25" s="11">
        <f t="shared" si="2"/>
        <v>5.1795270054320506</v>
      </c>
      <c r="I25" s="11">
        <f t="shared" si="3"/>
        <v>1.2958536415892046</v>
      </c>
      <c r="J25" s="11">
        <v>1</v>
      </c>
      <c r="K25" s="15">
        <f t="shared" si="4"/>
        <v>399.7</v>
      </c>
    </row>
    <row r="26" spans="1:11" s="2" customFormat="1" ht="29.25" customHeight="1" x14ac:dyDescent="0.25">
      <c r="A26" s="11">
        <v>19</v>
      </c>
      <c r="B26" s="31" t="s">
        <v>35</v>
      </c>
      <c r="C26" s="10">
        <v>220.5</v>
      </c>
      <c r="D26" s="10">
        <v>207.9</v>
      </c>
      <c r="E26" s="10">
        <v>222.6</v>
      </c>
      <c r="F26" s="11">
        <f t="shared" si="0"/>
        <v>217</v>
      </c>
      <c r="G26" s="11">
        <f t="shared" si="1"/>
        <v>126.41999999999985</v>
      </c>
      <c r="H26" s="11">
        <f t="shared" si="2"/>
        <v>7.9504716841203784</v>
      </c>
      <c r="I26" s="11">
        <f t="shared" si="3"/>
        <v>3.6638118360001739</v>
      </c>
      <c r="J26" s="11">
        <v>1</v>
      </c>
      <c r="K26" s="15">
        <f t="shared" si="4"/>
        <v>217</v>
      </c>
    </row>
    <row r="27" spans="1:11" s="2" customFormat="1" ht="25.5" customHeight="1" x14ac:dyDescent="0.25">
      <c r="A27" s="11">
        <v>20</v>
      </c>
      <c r="B27" s="31" t="s">
        <v>36</v>
      </c>
      <c r="C27" s="10">
        <v>1697.85</v>
      </c>
      <c r="D27" s="10">
        <v>1672.65</v>
      </c>
      <c r="E27" s="10">
        <v>1691.55</v>
      </c>
      <c r="F27" s="11">
        <f t="shared" si="0"/>
        <v>1687.3500000000001</v>
      </c>
      <c r="G27" s="11">
        <f t="shared" si="1"/>
        <v>343.97999999999502</v>
      </c>
      <c r="H27" s="11">
        <f t="shared" si="2"/>
        <v>13.114495796636541</v>
      </c>
      <c r="I27" s="11">
        <f t="shared" si="3"/>
        <v>0.77722439308006874</v>
      </c>
      <c r="J27" s="11">
        <v>1</v>
      </c>
      <c r="K27" s="15">
        <f t="shared" si="4"/>
        <v>1687.3500000000001</v>
      </c>
    </row>
    <row r="28" spans="1:11" s="2" customFormat="1" ht="29.25" customHeight="1" x14ac:dyDescent="0.25">
      <c r="A28" s="11">
        <v>21</v>
      </c>
      <c r="B28" s="31" t="s">
        <v>37</v>
      </c>
      <c r="C28" s="10">
        <v>1789.2</v>
      </c>
      <c r="D28" s="10">
        <v>1786.05</v>
      </c>
      <c r="E28" s="10">
        <v>1795.5</v>
      </c>
      <c r="F28" s="11">
        <f t="shared" si="0"/>
        <v>1790.25</v>
      </c>
      <c r="G28" s="11">
        <f t="shared" si="1"/>
        <v>46.305000000000284</v>
      </c>
      <c r="H28" s="11">
        <f t="shared" si="2"/>
        <v>4.8117044797036463</v>
      </c>
      <c r="I28" s="11">
        <f t="shared" si="3"/>
        <v>0.26877276803260136</v>
      </c>
      <c r="J28" s="11">
        <v>1</v>
      </c>
      <c r="K28" s="15">
        <f t="shared" si="4"/>
        <v>1790.25</v>
      </c>
    </row>
    <row r="29" spans="1:11" s="2" customFormat="1" ht="45.75" customHeight="1" x14ac:dyDescent="0.25">
      <c r="A29" s="15">
        <v>22</v>
      </c>
      <c r="B29" s="29" t="s">
        <v>38</v>
      </c>
      <c r="C29" s="27">
        <v>1493.1</v>
      </c>
      <c r="D29" s="27">
        <v>1449</v>
      </c>
      <c r="E29" s="27">
        <v>1472.1</v>
      </c>
      <c r="F29" s="27">
        <f t="shared" si="0"/>
        <v>1471.3999999999999</v>
      </c>
      <c r="G29" s="15">
        <f t="shared" si="1"/>
        <v>973.13999999999589</v>
      </c>
      <c r="H29" s="15">
        <f t="shared" si="2"/>
        <v>22.058331759224178</v>
      </c>
      <c r="I29" s="15">
        <f t="shared" si="3"/>
        <v>1.4991390348799905</v>
      </c>
      <c r="J29" s="15">
        <v>1</v>
      </c>
      <c r="K29" s="27">
        <f t="shared" si="4"/>
        <v>1471.3999999999999</v>
      </c>
    </row>
    <row r="30" spans="1:11" s="2" customFormat="1" ht="27" customHeight="1" x14ac:dyDescent="0.25">
      <c r="A30" s="15">
        <v>23</v>
      </c>
      <c r="B30" s="36" t="s">
        <v>39</v>
      </c>
      <c r="C30" s="27">
        <v>1581.3</v>
      </c>
      <c r="D30" s="27">
        <v>1565.55</v>
      </c>
      <c r="E30" s="27">
        <v>1575</v>
      </c>
      <c r="F30" s="27">
        <f t="shared" si="0"/>
        <v>1573.95</v>
      </c>
      <c r="G30" s="15">
        <f t="shared" si="1"/>
        <v>125.68500000000009</v>
      </c>
      <c r="H30" s="15">
        <f t="shared" si="2"/>
        <v>7.9273261570342903</v>
      </c>
      <c r="I30" s="15">
        <f t="shared" si="3"/>
        <v>0.5036580677298701</v>
      </c>
      <c r="J30" s="15">
        <v>1</v>
      </c>
      <c r="K30" s="27">
        <f t="shared" si="4"/>
        <v>1573.95</v>
      </c>
    </row>
    <row r="31" spans="1:11" s="2" customFormat="1" ht="24.75" customHeight="1" x14ac:dyDescent="0.25">
      <c r="A31" s="15">
        <v>24</v>
      </c>
      <c r="B31" s="36" t="s">
        <v>40</v>
      </c>
      <c r="C31" s="27">
        <v>2938.95</v>
      </c>
      <c r="D31" s="27">
        <v>2901.15</v>
      </c>
      <c r="E31" s="27">
        <v>2935.8</v>
      </c>
      <c r="F31" s="27">
        <f t="shared" si="0"/>
        <v>2925.3000000000006</v>
      </c>
      <c r="G31" s="15">
        <f t="shared" si="1"/>
        <v>879.79499999999439</v>
      </c>
      <c r="H31" s="15">
        <f t="shared" si="2"/>
        <v>20.973733573210023</v>
      </c>
      <c r="I31" s="15">
        <f t="shared" si="3"/>
        <v>0.71697718433015478</v>
      </c>
      <c r="J31" s="15">
        <v>1</v>
      </c>
      <c r="K31" s="27">
        <f t="shared" si="4"/>
        <v>2925.3000000000006</v>
      </c>
    </row>
    <row r="32" spans="1:11" s="2" customFormat="1" ht="27" customHeight="1" x14ac:dyDescent="0.25">
      <c r="A32" s="15">
        <v>25</v>
      </c>
      <c r="B32" s="36" t="s">
        <v>41</v>
      </c>
      <c r="C32" s="27">
        <v>756</v>
      </c>
      <c r="D32" s="27">
        <v>719.25</v>
      </c>
      <c r="E32" s="27">
        <v>735</v>
      </c>
      <c r="F32" s="27">
        <f t="shared" si="0"/>
        <v>736.75</v>
      </c>
      <c r="G32" s="15">
        <f t="shared" si="1"/>
        <v>679.875</v>
      </c>
      <c r="H32" s="15">
        <f t="shared" si="2"/>
        <v>18.437394067492292</v>
      </c>
      <c r="I32" s="15">
        <f t="shared" si="3"/>
        <v>2.5025305826253534</v>
      </c>
      <c r="J32" s="15">
        <v>1</v>
      </c>
      <c r="K32" s="27">
        <f t="shared" si="4"/>
        <v>736.75</v>
      </c>
    </row>
    <row r="33" spans="1:11" s="2" customFormat="1" ht="22.5" customHeight="1" x14ac:dyDescent="0.25">
      <c r="A33" s="15">
        <v>26</v>
      </c>
      <c r="B33" s="36" t="s">
        <v>42</v>
      </c>
      <c r="C33" s="27">
        <v>1074.1500000000001</v>
      </c>
      <c r="D33" s="27">
        <v>1058.4000000000001</v>
      </c>
      <c r="E33" s="27">
        <v>1071</v>
      </c>
      <c r="F33" s="27">
        <f t="shared" si="0"/>
        <v>1067.8500000000001</v>
      </c>
      <c r="G33" s="15">
        <f t="shared" si="1"/>
        <v>138.91499999999942</v>
      </c>
      <c r="H33" s="15">
        <f t="shared" si="2"/>
        <v>8.3341166298534439</v>
      </c>
      <c r="I33" s="15">
        <f t="shared" si="3"/>
        <v>0.78045761388335844</v>
      </c>
      <c r="J33" s="15">
        <v>1</v>
      </c>
      <c r="K33" s="27">
        <f t="shared" si="4"/>
        <v>1067.8500000000001</v>
      </c>
    </row>
    <row r="34" spans="1:11" s="2" customFormat="1" ht="25.5" customHeight="1" x14ac:dyDescent="0.25">
      <c r="A34" s="15">
        <v>27</v>
      </c>
      <c r="B34" s="36" t="s">
        <v>43</v>
      </c>
      <c r="C34" s="27">
        <v>1491</v>
      </c>
      <c r="D34" s="27">
        <v>1390.2</v>
      </c>
      <c r="E34" s="27">
        <v>1470</v>
      </c>
      <c r="F34" s="27">
        <f t="shared" si="0"/>
        <v>1450.3999999999999</v>
      </c>
      <c r="G34" s="15">
        <f t="shared" si="1"/>
        <v>5656.559999999994</v>
      </c>
      <c r="H34" s="15">
        <f t="shared" si="2"/>
        <v>53.181575757023197</v>
      </c>
      <c r="I34" s="15">
        <f t="shared" si="3"/>
        <v>3.6666833809309982</v>
      </c>
      <c r="J34" s="15">
        <v>1</v>
      </c>
      <c r="K34" s="27">
        <f t="shared" si="4"/>
        <v>1450.3999999999999</v>
      </c>
    </row>
    <row r="35" spans="1:11" s="2" customFormat="1" ht="35.25" customHeight="1" x14ac:dyDescent="0.25">
      <c r="A35" s="15">
        <v>28</v>
      </c>
      <c r="B35" s="36" t="s">
        <v>44</v>
      </c>
      <c r="C35" s="27">
        <v>970.2</v>
      </c>
      <c r="D35" s="27">
        <v>890.4</v>
      </c>
      <c r="E35" s="27">
        <v>966</v>
      </c>
      <c r="F35" s="27">
        <f t="shared" si="0"/>
        <v>942.19999999999993</v>
      </c>
      <c r="G35" s="15">
        <f t="shared" si="1"/>
        <v>4033.6800000000048</v>
      </c>
      <c r="H35" s="15">
        <f t="shared" si="2"/>
        <v>44.909241810567259</v>
      </c>
      <c r="I35" s="15">
        <f t="shared" si="3"/>
        <v>4.7664234568634329</v>
      </c>
      <c r="J35" s="15">
        <v>1</v>
      </c>
      <c r="K35" s="27">
        <f t="shared" si="4"/>
        <v>942.19999999999993</v>
      </c>
    </row>
    <row r="36" spans="1:11" s="2" customFormat="1" ht="24.75" customHeight="1" x14ac:dyDescent="0.25">
      <c r="A36" s="15">
        <v>29</v>
      </c>
      <c r="B36" s="36" t="s">
        <v>45</v>
      </c>
      <c r="C36" s="27">
        <v>976.5</v>
      </c>
      <c r="D36" s="27">
        <v>850.5</v>
      </c>
      <c r="E36" s="27">
        <v>960.75</v>
      </c>
      <c r="F36" s="27">
        <f t="shared" si="0"/>
        <v>929.25</v>
      </c>
      <c r="G36" s="15">
        <f t="shared" si="1"/>
        <v>9426.375</v>
      </c>
      <c r="H36" s="15">
        <f t="shared" si="2"/>
        <v>68.652658360765614</v>
      </c>
      <c r="I36" s="15">
        <f t="shared" si="3"/>
        <v>7.387964311085887</v>
      </c>
      <c r="J36" s="15">
        <v>1</v>
      </c>
      <c r="K36" s="27">
        <f t="shared" si="4"/>
        <v>929.25</v>
      </c>
    </row>
    <row r="37" spans="1:11" s="2" customFormat="1" ht="27" customHeight="1" x14ac:dyDescent="0.25">
      <c r="A37" s="15">
        <v>30</v>
      </c>
      <c r="B37" s="36" t="s">
        <v>46</v>
      </c>
      <c r="C37" s="27">
        <v>1045.8</v>
      </c>
      <c r="D37" s="27">
        <v>863.1</v>
      </c>
      <c r="E37" s="27">
        <v>982.8</v>
      </c>
      <c r="F37" s="27">
        <f t="shared" si="0"/>
        <v>963.9</v>
      </c>
      <c r="G37" s="15">
        <f t="shared" si="1"/>
        <v>17225.459999999985</v>
      </c>
      <c r="H37" s="15">
        <f t="shared" si="2"/>
        <v>92.804795134734235</v>
      </c>
      <c r="I37" s="15">
        <f t="shared" si="3"/>
        <v>9.6280521978145277</v>
      </c>
      <c r="J37" s="15">
        <v>1</v>
      </c>
      <c r="K37" s="27">
        <f t="shared" si="4"/>
        <v>963.9</v>
      </c>
    </row>
    <row r="38" spans="1:11" s="2" customFormat="1" ht="39.75" customHeight="1" x14ac:dyDescent="0.25">
      <c r="A38" s="15">
        <v>31</v>
      </c>
      <c r="B38" s="36" t="s">
        <v>47</v>
      </c>
      <c r="C38" s="27">
        <v>815.85</v>
      </c>
      <c r="D38" s="27">
        <v>639.45000000000005</v>
      </c>
      <c r="E38" s="27">
        <v>661.5</v>
      </c>
      <c r="F38" s="27">
        <f t="shared" si="0"/>
        <v>705.6</v>
      </c>
      <c r="G38" s="15">
        <f t="shared" si="1"/>
        <v>18475.694999999996</v>
      </c>
      <c r="H38" s="15">
        <f t="shared" si="2"/>
        <v>96.113721705071839</v>
      </c>
      <c r="I38" s="15">
        <f t="shared" si="3"/>
        <v>13.621559198564604</v>
      </c>
      <c r="J38" s="15">
        <v>1</v>
      </c>
      <c r="K38" s="27">
        <f t="shared" si="4"/>
        <v>705.6</v>
      </c>
    </row>
    <row r="39" spans="1:11" s="2" customFormat="1" ht="30" customHeight="1" x14ac:dyDescent="0.25">
      <c r="A39" s="15">
        <v>32</v>
      </c>
      <c r="B39" s="36" t="s">
        <v>48</v>
      </c>
      <c r="C39" s="27">
        <v>1165.5</v>
      </c>
      <c r="D39" s="27">
        <v>913.5</v>
      </c>
      <c r="E39" s="27">
        <v>945</v>
      </c>
      <c r="F39" s="27">
        <f t="shared" si="0"/>
        <v>1008</v>
      </c>
      <c r="G39" s="15">
        <f t="shared" si="1"/>
        <v>37705.5</v>
      </c>
      <c r="H39" s="15">
        <f t="shared" si="2"/>
        <v>137.30531672153123</v>
      </c>
      <c r="I39" s="15">
        <f t="shared" si="3"/>
        <v>13.621559198564606</v>
      </c>
      <c r="J39" s="15">
        <v>1</v>
      </c>
      <c r="K39" s="27">
        <f t="shared" si="4"/>
        <v>1008</v>
      </c>
    </row>
    <row r="40" spans="1:11" s="2" customFormat="1" ht="33" customHeight="1" x14ac:dyDescent="0.25">
      <c r="A40" s="15">
        <v>33</v>
      </c>
      <c r="B40" s="36" t="s">
        <v>49</v>
      </c>
      <c r="C40" s="27">
        <v>859.95</v>
      </c>
      <c r="D40" s="27">
        <v>793.8</v>
      </c>
      <c r="E40" s="27">
        <v>852.6</v>
      </c>
      <c r="F40" s="27">
        <f t="shared" si="0"/>
        <v>835.44999999999993</v>
      </c>
      <c r="G40" s="15">
        <f t="shared" si="1"/>
        <v>2629.0950000000066</v>
      </c>
      <c r="H40" s="15">
        <f t="shared" si="2"/>
        <v>36.256689038024462</v>
      </c>
      <c r="I40" s="15">
        <f t="shared" si="3"/>
        <v>4.3397796442664989</v>
      </c>
      <c r="J40" s="15">
        <v>1</v>
      </c>
      <c r="K40" s="27">
        <f t="shared" si="4"/>
        <v>835.44999999999993</v>
      </c>
    </row>
    <row r="41" spans="1:11" s="2" customFormat="1" ht="24" customHeight="1" x14ac:dyDescent="0.25">
      <c r="A41" s="15">
        <v>34</v>
      </c>
      <c r="B41" s="36" t="s">
        <v>50</v>
      </c>
      <c r="C41" s="27">
        <v>840</v>
      </c>
      <c r="D41" s="27">
        <v>771.75</v>
      </c>
      <c r="E41" s="27">
        <v>813.75</v>
      </c>
      <c r="F41" s="27">
        <f t="shared" si="0"/>
        <v>808.5</v>
      </c>
      <c r="G41" s="15">
        <f t="shared" si="1"/>
        <v>2370.375</v>
      </c>
      <c r="H41" s="15">
        <f t="shared" si="2"/>
        <v>34.426552252585502</v>
      </c>
      <c r="I41" s="15">
        <f t="shared" si="3"/>
        <v>4.2580769638324671</v>
      </c>
      <c r="J41" s="15">
        <v>1</v>
      </c>
      <c r="K41" s="27">
        <f t="shared" si="4"/>
        <v>808.5</v>
      </c>
    </row>
    <row r="42" spans="1:11" s="2" customFormat="1" ht="27.75" customHeight="1" x14ac:dyDescent="0.25">
      <c r="A42" s="15">
        <v>35</v>
      </c>
      <c r="B42" s="36" t="s">
        <v>51</v>
      </c>
      <c r="C42" s="27">
        <v>866.25</v>
      </c>
      <c r="D42" s="27">
        <v>819</v>
      </c>
      <c r="E42" s="27">
        <v>855.75</v>
      </c>
      <c r="F42" s="27">
        <f t="shared" si="0"/>
        <v>847</v>
      </c>
      <c r="G42" s="15">
        <f t="shared" si="1"/>
        <v>1231.125</v>
      </c>
      <c r="H42" s="15">
        <f t="shared" si="2"/>
        <v>24.810532037826196</v>
      </c>
      <c r="I42" s="15">
        <f t="shared" si="3"/>
        <v>2.9292245617268233</v>
      </c>
      <c r="J42" s="15">
        <v>1</v>
      </c>
      <c r="K42" s="27">
        <f t="shared" si="4"/>
        <v>847</v>
      </c>
    </row>
    <row r="43" spans="1:11" s="2" customFormat="1" ht="45.75" customHeight="1" x14ac:dyDescent="0.25">
      <c r="A43" s="15">
        <v>36</v>
      </c>
      <c r="B43" s="36" t="s">
        <v>52</v>
      </c>
      <c r="C43" s="27">
        <v>2205</v>
      </c>
      <c r="D43" s="27">
        <v>2009.7</v>
      </c>
      <c r="E43" s="27">
        <v>2131.5</v>
      </c>
      <c r="F43" s="27">
        <f t="shared" si="0"/>
        <v>2115.4</v>
      </c>
      <c r="G43" s="15">
        <f t="shared" si="1"/>
        <v>19459.85999999999</v>
      </c>
      <c r="H43" s="15">
        <f t="shared" si="2"/>
        <v>98.640407541737147</v>
      </c>
      <c r="I43" s="15">
        <f t="shared" si="3"/>
        <v>4.6629671713026921</v>
      </c>
      <c r="J43" s="15">
        <v>1</v>
      </c>
      <c r="K43" s="27">
        <f t="shared" si="4"/>
        <v>2115.4</v>
      </c>
    </row>
    <row r="44" spans="1:11" s="2" customFormat="1" ht="31.5" customHeight="1" x14ac:dyDescent="0.25">
      <c r="A44" s="15">
        <v>37</v>
      </c>
      <c r="B44" s="36" t="s">
        <v>53</v>
      </c>
      <c r="C44" s="27">
        <v>2793</v>
      </c>
      <c r="D44" s="27">
        <v>2730</v>
      </c>
      <c r="E44" s="27">
        <v>2782.5</v>
      </c>
      <c r="F44" s="27">
        <f t="shared" si="0"/>
        <v>2768.5</v>
      </c>
      <c r="G44" s="15">
        <f t="shared" si="1"/>
        <v>2278.5</v>
      </c>
      <c r="H44" s="15">
        <f t="shared" si="2"/>
        <v>33.752777663475342</v>
      </c>
      <c r="I44" s="15">
        <f t="shared" si="3"/>
        <v>1.2191720304668716</v>
      </c>
      <c r="J44" s="15">
        <v>1</v>
      </c>
      <c r="K44" s="27">
        <f t="shared" si="4"/>
        <v>2768.5</v>
      </c>
    </row>
    <row r="45" spans="1:11" s="2" customFormat="1" ht="37.5" customHeight="1" x14ac:dyDescent="0.25">
      <c r="A45" s="15">
        <v>38</v>
      </c>
      <c r="B45" s="36" t="s">
        <v>54</v>
      </c>
      <c r="C45" s="27">
        <v>932.4</v>
      </c>
      <c r="D45" s="27">
        <v>928.2</v>
      </c>
      <c r="E45" s="27">
        <v>934.5</v>
      </c>
      <c r="F45" s="27">
        <f t="shared" si="0"/>
        <v>931.69999999999993</v>
      </c>
      <c r="G45" s="15">
        <f t="shared" si="1"/>
        <v>20.57999999999965</v>
      </c>
      <c r="H45" s="15">
        <f t="shared" si="2"/>
        <v>3.2078029864690607</v>
      </c>
      <c r="I45" s="15">
        <f t="shared" si="3"/>
        <v>0.34429569458721271</v>
      </c>
      <c r="J45" s="15">
        <v>1</v>
      </c>
      <c r="K45" s="27">
        <f t="shared" si="4"/>
        <v>931.69999999999993</v>
      </c>
    </row>
    <row r="46" spans="1:11" s="2" customFormat="1" ht="28.5" customHeight="1" x14ac:dyDescent="0.25">
      <c r="A46" s="15">
        <v>39</v>
      </c>
      <c r="B46" s="36" t="s">
        <v>55</v>
      </c>
      <c r="C46" s="27">
        <v>519.75</v>
      </c>
      <c r="D46" s="27">
        <v>488.25</v>
      </c>
      <c r="E46" s="27">
        <v>513.45000000000005</v>
      </c>
      <c r="F46" s="27">
        <f t="shared" si="0"/>
        <v>507.15000000000003</v>
      </c>
      <c r="G46" s="15">
        <f t="shared" si="1"/>
        <v>555.66000000000065</v>
      </c>
      <c r="H46" s="15">
        <f t="shared" si="2"/>
        <v>16.66823325970693</v>
      </c>
      <c r="I46" s="15">
        <f t="shared" si="3"/>
        <v>3.2866475913845865</v>
      </c>
      <c r="J46" s="15">
        <v>1</v>
      </c>
      <c r="K46" s="27">
        <f t="shared" si="4"/>
        <v>507.15000000000003</v>
      </c>
    </row>
    <row r="47" spans="1:11" s="2" customFormat="1" ht="29.25" customHeight="1" x14ac:dyDescent="0.25">
      <c r="A47" s="15">
        <v>40</v>
      </c>
      <c r="B47" s="36" t="s">
        <v>56</v>
      </c>
      <c r="C47" s="27">
        <v>1155</v>
      </c>
      <c r="D47" s="27">
        <v>1039.5</v>
      </c>
      <c r="E47" s="27">
        <v>1050</v>
      </c>
      <c r="F47" s="27">
        <f t="shared" si="0"/>
        <v>1081.5</v>
      </c>
      <c r="G47" s="15">
        <f t="shared" si="1"/>
        <v>8158.5</v>
      </c>
      <c r="H47" s="15">
        <f t="shared" si="2"/>
        <v>63.869006568131304</v>
      </c>
      <c r="I47" s="15">
        <f t="shared" si="3"/>
        <v>5.9055946896099218</v>
      </c>
      <c r="J47" s="15">
        <v>1</v>
      </c>
      <c r="K47" s="27">
        <f t="shared" si="4"/>
        <v>1081.5</v>
      </c>
    </row>
    <row r="48" spans="1:11" s="2" customFormat="1" ht="33" customHeight="1" x14ac:dyDescent="0.25">
      <c r="A48" s="15">
        <v>41</v>
      </c>
      <c r="B48" s="36" t="s">
        <v>57</v>
      </c>
      <c r="C48" s="27">
        <v>441</v>
      </c>
      <c r="D48" s="27">
        <v>393.75</v>
      </c>
      <c r="E48" s="27">
        <v>420</v>
      </c>
      <c r="F48" s="27">
        <f t="shared" si="0"/>
        <v>418.25</v>
      </c>
      <c r="G48" s="15">
        <f t="shared" si="1"/>
        <v>1120.875</v>
      </c>
      <c r="H48" s="15">
        <f t="shared" si="2"/>
        <v>23.673561202320194</v>
      </c>
      <c r="I48" s="15">
        <f t="shared" si="3"/>
        <v>5.6601461332504943</v>
      </c>
      <c r="J48" s="15">
        <v>1</v>
      </c>
      <c r="K48" s="27">
        <f t="shared" si="4"/>
        <v>418.25</v>
      </c>
    </row>
    <row r="49" spans="1:21" s="2" customFormat="1" ht="30" customHeight="1" x14ac:dyDescent="0.25">
      <c r="A49" s="15">
        <v>42</v>
      </c>
      <c r="B49" s="36" t="s">
        <v>58</v>
      </c>
      <c r="C49" s="27">
        <v>519.75</v>
      </c>
      <c r="D49" s="27">
        <v>441</v>
      </c>
      <c r="E49" s="27">
        <v>488.25</v>
      </c>
      <c r="F49" s="27">
        <f t="shared" si="0"/>
        <v>483</v>
      </c>
      <c r="G49" s="15">
        <f t="shared" si="1"/>
        <v>3142.125</v>
      </c>
      <c r="H49" s="15">
        <f t="shared" si="2"/>
        <v>39.636630785171434</v>
      </c>
      <c r="I49" s="15">
        <f t="shared" si="3"/>
        <v>8.2063417774682055</v>
      </c>
      <c r="J49" s="15">
        <v>1</v>
      </c>
      <c r="K49" s="27">
        <f t="shared" si="4"/>
        <v>483</v>
      </c>
    </row>
    <row r="50" spans="1:21" s="2" customFormat="1" ht="32.25" customHeight="1" x14ac:dyDescent="0.25">
      <c r="A50" s="15">
        <v>43</v>
      </c>
      <c r="B50" s="36" t="s">
        <v>59</v>
      </c>
      <c r="C50" s="27">
        <v>315</v>
      </c>
      <c r="D50" s="27">
        <v>277.2</v>
      </c>
      <c r="E50" s="27">
        <v>308.7</v>
      </c>
      <c r="F50" s="27">
        <f t="shared" si="0"/>
        <v>300.3</v>
      </c>
      <c r="G50" s="15">
        <f t="shared" si="1"/>
        <v>820.26000000000033</v>
      </c>
      <c r="H50" s="15">
        <f t="shared" si="2"/>
        <v>20.251666598085208</v>
      </c>
      <c r="I50" s="15">
        <f t="shared" si="3"/>
        <v>6.7438117209740955</v>
      </c>
      <c r="J50" s="15">
        <v>1</v>
      </c>
      <c r="K50" s="27">
        <f t="shared" si="4"/>
        <v>300.3</v>
      </c>
    </row>
    <row r="51" spans="1:21" s="2" customFormat="1" ht="25.5" customHeight="1" x14ac:dyDescent="0.25">
      <c r="A51" s="15">
        <v>44</v>
      </c>
      <c r="B51" s="36" t="s">
        <v>60</v>
      </c>
      <c r="C51" s="27">
        <v>1411.2</v>
      </c>
      <c r="D51" s="27">
        <v>1398.6</v>
      </c>
      <c r="E51" s="27">
        <v>1417.5</v>
      </c>
      <c r="F51" s="27">
        <f t="shared" si="0"/>
        <v>1409.1000000000001</v>
      </c>
      <c r="G51" s="15">
        <f t="shared" si="1"/>
        <v>185.2200000000021</v>
      </c>
      <c r="H51" s="15">
        <f t="shared" si="2"/>
        <v>9.6234089594073193</v>
      </c>
      <c r="I51" s="15">
        <f t="shared" si="3"/>
        <v>0.68294719745989063</v>
      </c>
      <c r="J51" s="15">
        <v>1</v>
      </c>
      <c r="K51" s="27">
        <f t="shared" si="4"/>
        <v>1409.1000000000001</v>
      </c>
    </row>
    <row r="52" spans="1:21" s="2" customFormat="1" ht="30" customHeight="1" x14ac:dyDescent="0.25">
      <c r="A52" s="15">
        <v>45</v>
      </c>
      <c r="B52" s="36" t="s">
        <v>61</v>
      </c>
      <c r="C52" s="27">
        <v>267.75</v>
      </c>
      <c r="D52" s="27">
        <v>215.25</v>
      </c>
      <c r="E52" s="27">
        <v>262.5</v>
      </c>
      <c r="F52" s="27">
        <f t="shared" si="0"/>
        <v>248.5</v>
      </c>
      <c r="G52" s="15">
        <f t="shared" si="1"/>
        <v>1672.125</v>
      </c>
      <c r="H52" s="15">
        <f t="shared" si="2"/>
        <v>28.914745373252035</v>
      </c>
      <c r="I52" s="15">
        <f t="shared" si="3"/>
        <v>11.635712423843877</v>
      </c>
      <c r="J52" s="15">
        <v>1</v>
      </c>
      <c r="K52" s="27">
        <f t="shared" si="4"/>
        <v>248.5</v>
      </c>
    </row>
    <row r="53" spans="1:21" s="2" customFormat="1" ht="45" customHeight="1" x14ac:dyDescent="0.25">
      <c r="A53" s="15">
        <v>46</v>
      </c>
      <c r="B53" s="36" t="s">
        <v>62</v>
      </c>
      <c r="C53" s="27">
        <v>308.7</v>
      </c>
      <c r="D53" s="27">
        <v>287.7</v>
      </c>
      <c r="E53" s="27">
        <v>304.5</v>
      </c>
      <c r="F53" s="27">
        <f t="shared" si="0"/>
        <v>300.3</v>
      </c>
      <c r="G53" s="15">
        <f t="shared" si="1"/>
        <v>246.96000000000006</v>
      </c>
      <c r="H53" s="15">
        <f t="shared" si="2"/>
        <v>11.112155506471282</v>
      </c>
      <c r="I53" s="15">
        <f t="shared" si="3"/>
        <v>3.7003514840064207</v>
      </c>
      <c r="J53" s="15">
        <v>1</v>
      </c>
      <c r="K53" s="27">
        <f t="shared" si="4"/>
        <v>300.3</v>
      </c>
    </row>
    <row r="54" spans="1:21" s="2" customFormat="1" ht="36.75" customHeight="1" x14ac:dyDescent="0.25">
      <c r="A54" s="15">
        <v>47</v>
      </c>
      <c r="B54" s="36" t="s">
        <v>63</v>
      </c>
      <c r="C54" s="27">
        <v>1166.55</v>
      </c>
      <c r="D54" s="27">
        <v>1108.8</v>
      </c>
      <c r="E54" s="27">
        <v>1155</v>
      </c>
      <c r="F54" s="27">
        <f t="shared" si="0"/>
        <v>1143.45</v>
      </c>
      <c r="G54" s="15">
        <f t="shared" si="1"/>
        <v>1867.6350000000011</v>
      </c>
      <c r="H54" s="15">
        <f t="shared" si="2"/>
        <v>30.55842764279603</v>
      </c>
      <c r="I54" s="15">
        <f t="shared" si="3"/>
        <v>2.6724760717824156</v>
      </c>
      <c r="J54" s="15">
        <v>1</v>
      </c>
      <c r="K54" s="27">
        <f t="shared" si="4"/>
        <v>1143.45</v>
      </c>
    </row>
    <row r="55" spans="1:21" s="2" customFormat="1" ht="25.5" customHeight="1" x14ac:dyDescent="0.25">
      <c r="A55" s="15">
        <v>48</v>
      </c>
      <c r="B55" s="36" t="s">
        <v>64</v>
      </c>
      <c r="C55" s="27">
        <v>382.2</v>
      </c>
      <c r="D55" s="27">
        <v>375.9</v>
      </c>
      <c r="E55" s="27">
        <v>378</v>
      </c>
      <c r="F55" s="27">
        <f t="shared" si="0"/>
        <v>378.7</v>
      </c>
      <c r="G55" s="15">
        <f t="shared" si="1"/>
        <v>20.580000000000048</v>
      </c>
      <c r="H55" s="15">
        <f t="shared" si="2"/>
        <v>3.2078029864690918</v>
      </c>
      <c r="I55" s="15">
        <f t="shared" si="3"/>
        <v>0.84705650553712486</v>
      </c>
      <c r="J55" s="15">
        <v>1</v>
      </c>
      <c r="K55" s="27">
        <f t="shared" si="4"/>
        <v>378.7</v>
      </c>
    </row>
    <row r="56" spans="1:21" s="2" customFormat="1" ht="33.75" customHeight="1" x14ac:dyDescent="0.25">
      <c r="A56" s="15">
        <v>49</v>
      </c>
      <c r="B56" s="36" t="s">
        <v>65</v>
      </c>
      <c r="C56" s="27">
        <v>1814.4</v>
      </c>
      <c r="D56" s="27">
        <v>1562.4</v>
      </c>
      <c r="E56" s="27">
        <v>1764</v>
      </c>
      <c r="F56" s="27">
        <f t="shared" si="0"/>
        <v>1713.6000000000001</v>
      </c>
      <c r="G56" s="15">
        <f t="shared" si="1"/>
        <v>35562.239999999991</v>
      </c>
      <c r="H56" s="15">
        <f t="shared" si="2"/>
        <v>133.34586607765536</v>
      </c>
      <c r="I56" s="15">
        <f t="shared" si="3"/>
        <v>7.7816215031311478</v>
      </c>
      <c r="J56" s="15">
        <v>1</v>
      </c>
      <c r="K56" s="27">
        <f t="shared" si="4"/>
        <v>1713.6000000000001</v>
      </c>
    </row>
    <row r="57" spans="1:21" ht="18" customHeight="1" x14ac:dyDescent="0.25">
      <c r="A57" s="12"/>
      <c r="B57" s="33"/>
      <c r="C57" s="13"/>
      <c r="D57" s="14"/>
      <c r="E57" s="14"/>
      <c r="F57" s="13"/>
      <c r="G57" s="13"/>
      <c r="H57" s="13"/>
      <c r="I57" s="13"/>
      <c r="J57" s="21" t="s">
        <v>2</v>
      </c>
      <c r="K57" s="22">
        <f>SUM(K8:K56)</f>
        <v>59563.299999999996</v>
      </c>
      <c r="U57" s="5"/>
    </row>
    <row r="58" spans="1:21" ht="18" customHeight="1" x14ac:dyDescent="0.25">
      <c r="A58" s="42" t="s">
        <v>67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U58" s="5"/>
    </row>
    <row r="59" spans="1:21" s="23" customFormat="1" ht="17.25" customHeight="1" x14ac:dyDescent="0.25">
      <c r="B59" s="34" t="s">
        <v>16</v>
      </c>
      <c r="C59" s="23" t="s">
        <v>66</v>
      </c>
      <c r="J59" s="24"/>
      <c r="K59" s="24"/>
    </row>
    <row r="60" spans="1:21" s="23" customFormat="1" ht="17.25" customHeight="1" x14ac:dyDescent="0.25">
      <c r="B60" s="34"/>
      <c r="L60" s="25"/>
    </row>
    <row r="61" spans="1:21" s="23" customFormat="1" ht="17.25" customHeight="1" x14ac:dyDescent="0.25">
      <c r="B61" s="34"/>
      <c r="J61" s="24"/>
      <c r="K61" s="24"/>
    </row>
    <row r="62" spans="1:21" ht="18" customHeight="1" x14ac:dyDescent="0.25">
      <c r="A62" s="20"/>
      <c r="B62" s="35"/>
      <c r="C62" s="20"/>
      <c r="D62" s="37"/>
      <c r="E62" s="37"/>
      <c r="F62" s="37"/>
      <c r="G62" s="13"/>
      <c r="H62" s="13"/>
      <c r="I62" s="13"/>
      <c r="J62" s="18"/>
      <c r="K62" s="19"/>
      <c r="U62" s="5"/>
    </row>
    <row r="63" spans="1:21" ht="18" customHeight="1" x14ac:dyDescent="0.25">
      <c r="A63" s="20"/>
      <c r="B63" s="35"/>
      <c r="C63" s="20"/>
      <c r="D63" s="37"/>
      <c r="E63" s="37"/>
      <c r="F63" s="37"/>
      <c r="G63" s="13"/>
      <c r="H63" s="13"/>
      <c r="I63" s="13"/>
      <c r="J63" s="18"/>
      <c r="K63" s="19"/>
      <c r="U63" s="5"/>
    </row>
    <row r="64" spans="1:21" ht="18" customHeight="1" x14ac:dyDescent="0.25">
      <c r="A64" s="20"/>
      <c r="B64" s="35"/>
      <c r="C64" s="20"/>
      <c r="D64" s="37"/>
      <c r="E64" s="37"/>
      <c r="F64" s="37"/>
      <c r="G64" s="13"/>
      <c r="H64" s="13"/>
      <c r="I64" s="13"/>
      <c r="J64" s="18"/>
      <c r="K64" s="19"/>
      <c r="U64" s="5"/>
    </row>
    <row r="65" spans="1:21" ht="18" customHeight="1" x14ac:dyDescent="0.25">
      <c r="A65" s="20"/>
      <c r="B65" s="35"/>
      <c r="C65" s="20"/>
      <c r="D65" s="37"/>
      <c r="E65" s="37"/>
      <c r="F65" s="37"/>
      <c r="G65" s="13"/>
      <c r="H65" s="13"/>
      <c r="I65" s="13"/>
      <c r="J65" s="18"/>
      <c r="K65" s="19"/>
      <c r="U65" s="5"/>
    </row>
    <row r="66" spans="1:21" ht="18" customHeight="1" x14ac:dyDescent="0.25">
      <c r="A66" s="12"/>
      <c r="B66" s="33"/>
      <c r="C66" s="13"/>
      <c r="D66" s="14"/>
      <c r="E66" s="14"/>
      <c r="F66" s="13"/>
      <c r="G66" s="13"/>
      <c r="H66" s="13"/>
      <c r="I66" s="13"/>
      <c r="J66" s="18"/>
      <c r="K66" s="19"/>
      <c r="U66" s="5"/>
    </row>
    <row r="67" spans="1:21" ht="18" customHeight="1" x14ac:dyDescent="0.25">
      <c r="A67" s="12"/>
      <c r="B67" s="33"/>
      <c r="C67" s="13"/>
      <c r="D67" s="14"/>
      <c r="E67" s="14"/>
      <c r="F67" s="13"/>
      <c r="G67" s="13"/>
      <c r="H67" s="13"/>
      <c r="I67" s="13"/>
      <c r="J67" s="18"/>
      <c r="K67" s="19"/>
      <c r="U67" s="5"/>
    </row>
    <row r="68" spans="1:21" ht="18" customHeight="1" x14ac:dyDescent="0.25">
      <c r="A68" s="12"/>
      <c r="B68" s="33"/>
      <c r="C68" s="13"/>
      <c r="D68" s="14"/>
      <c r="E68" s="14"/>
      <c r="F68" s="13"/>
      <c r="G68" s="13"/>
      <c r="H68" s="13"/>
      <c r="I68" s="13"/>
      <c r="J68" s="18"/>
      <c r="K68" s="19"/>
      <c r="U68" s="5"/>
    </row>
    <row r="69" spans="1:21" ht="18" customHeight="1" x14ac:dyDescent="0.25">
      <c r="A69" s="12"/>
      <c r="B69" s="33"/>
      <c r="C69" s="13"/>
      <c r="D69" s="14"/>
      <c r="E69" s="14"/>
      <c r="F69" s="13"/>
      <c r="G69" s="13"/>
      <c r="H69" s="13"/>
      <c r="I69" s="13"/>
      <c r="J69" s="18"/>
      <c r="K69" s="19"/>
      <c r="U69" s="5"/>
    </row>
    <row r="70" spans="1:21" ht="18" customHeight="1" x14ac:dyDescent="0.25">
      <c r="A70" s="12"/>
      <c r="B70" s="33"/>
      <c r="C70" s="13"/>
      <c r="D70" s="14"/>
      <c r="E70" s="14"/>
      <c r="F70" s="13"/>
      <c r="G70" s="13"/>
      <c r="H70" s="13"/>
      <c r="I70" s="13"/>
      <c r="J70" s="18"/>
      <c r="K70" s="19"/>
      <c r="U70" s="5"/>
    </row>
    <row r="71" spans="1:21" ht="18" customHeight="1" x14ac:dyDescent="0.25">
      <c r="A71" s="12"/>
      <c r="B71" s="33"/>
      <c r="C71" s="13"/>
      <c r="D71" s="14"/>
      <c r="E71" s="14"/>
      <c r="F71" s="13"/>
      <c r="G71" s="13"/>
      <c r="H71" s="13"/>
      <c r="I71" s="13"/>
      <c r="J71" s="18"/>
      <c r="K71" s="19"/>
      <c r="U71" s="5"/>
    </row>
    <row r="72" spans="1:21" ht="18" customHeight="1" x14ac:dyDescent="0.25">
      <c r="A72" s="12"/>
      <c r="B72" s="33"/>
      <c r="C72" s="13"/>
      <c r="D72" s="14"/>
      <c r="E72" s="14"/>
      <c r="F72" s="13"/>
      <c r="G72" s="13"/>
      <c r="H72" s="13"/>
      <c r="I72" s="13"/>
      <c r="J72" s="18"/>
      <c r="K72" s="19"/>
      <c r="U72" s="5"/>
    </row>
    <row r="73" spans="1:21" ht="18" customHeight="1" x14ac:dyDescent="0.25">
      <c r="A73" s="12"/>
      <c r="B73" s="33"/>
      <c r="C73" s="13"/>
      <c r="D73" s="14"/>
      <c r="E73" s="14"/>
      <c r="F73" s="13"/>
      <c r="G73" s="13"/>
      <c r="H73" s="13"/>
      <c r="I73" s="13"/>
      <c r="J73" s="18"/>
      <c r="K73" s="19"/>
      <c r="U73" s="5"/>
    </row>
    <row r="74" spans="1:21" ht="18" customHeight="1" x14ac:dyDescent="0.25">
      <c r="A74" s="12"/>
      <c r="B74" s="33"/>
      <c r="C74" s="13"/>
      <c r="D74" s="14"/>
      <c r="E74" s="14"/>
      <c r="F74" s="13"/>
      <c r="G74" s="13"/>
      <c r="H74" s="13"/>
      <c r="I74" s="13"/>
      <c r="J74" s="18"/>
      <c r="K74" s="19"/>
      <c r="U74" s="5"/>
    </row>
    <row r="75" spans="1:21" ht="18" customHeight="1" x14ac:dyDescent="0.25">
      <c r="A75" s="12"/>
      <c r="B75" s="33"/>
      <c r="C75" s="13"/>
      <c r="D75" s="14"/>
      <c r="E75" s="14"/>
      <c r="F75" s="13"/>
      <c r="G75" s="13"/>
      <c r="H75" s="13"/>
      <c r="I75" s="13"/>
      <c r="J75" s="18"/>
      <c r="K75" s="19"/>
      <c r="U75" s="5"/>
    </row>
    <row r="76" spans="1:21" ht="18" customHeight="1" x14ac:dyDescent="0.25">
      <c r="A76" s="12"/>
      <c r="B76" s="33"/>
      <c r="C76" s="13"/>
      <c r="D76" s="14"/>
      <c r="E76" s="14"/>
      <c r="F76" s="13"/>
      <c r="G76" s="13"/>
      <c r="H76" s="13"/>
      <c r="I76" s="13"/>
      <c r="J76" s="18"/>
      <c r="K76" s="19"/>
      <c r="U76" s="5"/>
    </row>
    <row r="77" spans="1:21" ht="18" customHeight="1" x14ac:dyDescent="0.25">
      <c r="A77" s="12"/>
      <c r="B77" s="33"/>
      <c r="C77" s="13"/>
      <c r="D77" s="14"/>
      <c r="E77" s="14"/>
      <c r="F77" s="13"/>
      <c r="G77" s="13"/>
      <c r="H77" s="13"/>
      <c r="I77" s="13"/>
      <c r="J77" s="18"/>
      <c r="K77" s="19"/>
      <c r="U77" s="5"/>
    </row>
    <row r="78" spans="1:21" ht="18" customHeight="1" x14ac:dyDescent="0.25">
      <c r="A78" s="12"/>
      <c r="B78" s="33"/>
      <c r="C78" s="13"/>
      <c r="D78" s="14"/>
      <c r="E78" s="14"/>
      <c r="F78" s="13"/>
      <c r="G78" s="13"/>
      <c r="H78" s="13"/>
      <c r="I78" s="13"/>
      <c r="J78" s="18"/>
      <c r="K78" s="19"/>
      <c r="U78" s="5"/>
    </row>
    <row r="79" spans="1:21" ht="18" customHeight="1" x14ac:dyDescent="0.25">
      <c r="A79" s="12"/>
      <c r="B79" s="33"/>
      <c r="C79" s="13"/>
      <c r="D79" s="14"/>
      <c r="E79" s="14"/>
      <c r="F79" s="13"/>
      <c r="G79" s="13"/>
      <c r="H79" s="13"/>
      <c r="I79" s="13"/>
      <c r="J79" s="18"/>
      <c r="K79" s="19"/>
      <c r="U79" s="5"/>
    </row>
    <row r="80" spans="1:21" ht="18" customHeight="1" x14ac:dyDescent="0.25">
      <c r="A80" s="12"/>
      <c r="B80" s="33"/>
      <c r="C80" s="13"/>
      <c r="D80" s="14"/>
      <c r="E80" s="14"/>
      <c r="F80" s="13"/>
      <c r="G80" s="13"/>
      <c r="H80" s="13"/>
      <c r="I80" s="13"/>
      <c r="J80" s="18"/>
      <c r="K80" s="19"/>
      <c r="U80" s="5"/>
    </row>
    <row r="81" spans="1:21" ht="18" customHeight="1" x14ac:dyDescent="0.25">
      <c r="A81" s="12"/>
      <c r="B81" s="33"/>
      <c r="C81" s="13"/>
      <c r="D81" s="14"/>
      <c r="E81" s="14"/>
      <c r="F81" s="13"/>
      <c r="G81" s="13"/>
      <c r="H81" s="13"/>
      <c r="I81" s="13"/>
      <c r="J81" s="18"/>
      <c r="K81" s="19"/>
      <c r="U81" s="5"/>
    </row>
    <row r="82" spans="1:21" ht="18" customHeight="1" x14ac:dyDescent="0.25">
      <c r="A82" s="12"/>
      <c r="B82" s="33"/>
      <c r="C82" s="13"/>
      <c r="D82" s="14"/>
      <c r="E82" s="14"/>
      <c r="F82" s="13"/>
      <c r="G82" s="13"/>
      <c r="H82" s="13"/>
      <c r="I82" s="13"/>
      <c r="J82" s="18"/>
      <c r="K82" s="19"/>
      <c r="U82" s="5"/>
    </row>
    <row r="83" spans="1:21" ht="15" customHeight="1" x14ac:dyDescent="0.25">
      <c r="A83" s="12"/>
      <c r="B83" s="33"/>
      <c r="C83" s="13"/>
      <c r="D83" s="14"/>
      <c r="E83" s="14"/>
      <c r="F83" s="13"/>
      <c r="G83" s="13"/>
      <c r="H83" s="13"/>
      <c r="I83" s="17"/>
      <c r="J83" s="18"/>
      <c r="K83" s="19"/>
      <c r="U83" s="5"/>
    </row>
    <row r="84" spans="1:21" ht="15" customHeight="1" x14ac:dyDescent="0.25">
      <c r="A84" s="12"/>
      <c r="B84" s="33"/>
      <c r="C84" s="13"/>
      <c r="D84" s="14"/>
      <c r="E84" s="14"/>
      <c r="F84" s="13"/>
      <c r="G84" s="13"/>
      <c r="H84" s="13"/>
      <c r="I84" s="17"/>
      <c r="J84" s="18"/>
      <c r="K84" s="19"/>
      <c r="U84" s="5"/>
    </row>
    <row r="85" spans="1:21" ht="15" customHeight="1" x14ac:dyDescent="0.25">
      <c r="A85" s="12"/>
      <c r="B85" s="33"/>
      <c r="C85" s="13"/>
      <c r="D85" s="14"/>
      <c r="E85" s="14"/>
      <c r="F85" s="13"/>
      <c r="G85" s="13"/>
      <c r="H85" s="13"/>
      <c r="I85" s="17"/>
      <c r="J85" s="18"/>
      <c r="K85" s="19"/>
      <c r="U85" s="5"/>
    </row>
    <row r="86" spans="1:21" ht="15" customHeight="1" x14ac:dyDescent="0.25">
      <c r="A86" s="12"/>
      <c r="B86" s="33"/>
      <c r="C86" s="13"/>
      <c r="D86" s="14"/>
      <c r="E86" s="14"/>
      <c r="F86" s="13"/>
      <c r="G86" s="13"/>
      <c r="H86" s="13"/>
      <c r="I86" s="17"/>
      <c r="J86" s="18"/>
      <c r="K86" s="19"/>
      <c r="U86" s="5"/>
    </row>
    <row r="87" spans="1:21" x14ac:dyDescent="0.25">
      <c r="U87" s="5"/>
    </row>
    <row r="88" spans="1:21" ht="15" hidden="1" customHeight="1" x14ac:dyDescent="0.25">
      <c r="L88" s="5">
        <v>4210794.8099999996</v>
      </c>
    </row>
    <row r="89" spans="1:21" ht="15" hidden="1" customHeight="1" x14ac:dyDescent="0.25">
      <c r="K89" s="4"/>
    </row>
    <row r="90" spans="1:21" ht="15" hidden="1" customHeight="1" x14ac:dyDescent="0.25">
      <c r="C90" s="5"/>
      <c r="E90" s="4">
        <f>K86-K94</f>
        <v>-4210794.8099999996</v>
      </c>
      <c r="F90" s="4"/>
      <c r="G90" s="4"/>
      <c r="H90" s="4"/>
    </row>
    <row r="91" spans="1:21" ht="15" hidden="1" customHeight="1" x14ac:dyDescent="0.25">
      <c r="K91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92" spans="1:21" ht="15" hidden="1" customHeight="1" x14ac:dyDescent="0.25">
      <c r="K92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93" spans="1:21" ht="15" hidden="1" customHeight="1" x14ac:dyDescent="0.25">
      <c r="K93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94" spans="1:21" ht="15.75" hidden="1" customHeight="1" x14ac:dyDescent="0.25">
      <c r="K94" s="5">
        <f>ROUND((AVERAGE(K91:K93)),2)</f>
        <v>4210794.8099999996</v>
      </c>
    </row>
    <row r="95" spans="1:21" ht="15.75" hidden="1" customHeight="1" x14ac:dyDescent="0.25"/>
    <row r="96" spans="1:21" ht="15" hidden="1" customHeight="1" x14ac:dyDescent="0.25"/>
    <row r="97" spans="9:13" ht="15" hidden="1" customHeight="1" x14ac:dyDescent="0.25">
      <c r="K97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98" spans="9:13" ht="15" hidden="1" customHeight="1" x14ac:dyDescent="0.25"/>
    <row r="99" spans="9:13" x14ac:dyDescent="0.25">
      <c r="K99" s="5"/>
    </row>
    <row r="100" spans="9:13" ht="17.25" customHeight="1" x14ac:dyDescent="0.25">
      <c r="K100" s="4"/>
    </row>
    <row r="101" spans="9:13" ht="17.25" customHeight="1" x14ac:dyDescent="0.25">
      <c r="I101" s="4"/>
    </row>
    <row r="102" spans="9:13" ht="17.25" customHeight="1" x14ac:dyDescent="0.25">
      <c r="K102" s="4"/>
      <c r="M102" s="5"/>
    </row>
    <row r="103" spans="9:13" ht="17.25" customHeight="1" x14ac:dyDescent="0.25">
      <c r="I103" s="4"/>
    </row>
    <row r="104" spans="9:13" ht="17.25" customHeight="1" x14ac:dyDescent="0.25"/>
    <row r="105" spans="9:13" ht="17.25" customHeight="1" x14ac:dyDescent="0.25"/>
    <row r="106" spans="9:13" ht="17.25" customHeight="1" x14ac:dyDescent="0.25"/>
    <row r="107" spans="9:13" ht="17.25" customHeight="1" x14ac:dyDescent="0.25"/>
  </sheetData>
  <mergeCells count="13">
    <mergeCell ref="D64:F64"/>
    <mergeCell ref="D65:F65"/>
    <mergeCell ref="D62:F62"/>
    <mergeCell ref="D63:F63"/>
    <mergeCell ref="A2:K2"/>
    <mergeCell ref="A3:K3"/>
    <mergeCell ref="A5:A6"/>
    <mergeCell ref="B5:B6"/>
    <mergeCell ref="C5:E5"/>
    <mergeCell ref="J5:J6"/>
    <mergeCell ref="K5:K6"/>
    <mergeCell ref="F5:I5"/>
    <mergeCell ref="A58:K58"/>
  </mergeCells>
  <pageMargins left="0.23622047244094491" right="0.23622047244094491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k20_1 k20_1</cp:lastModifiedBy>
  <cp:lastPrinted>2026-04-23T23:36:57Z</cp:lastPrinted>
  <dcterms:created xsi:type="dcterms:W3CDTF">2012-05-31T00:41:16Z</dcterms:created>
  <dcterms:modified xsi:type="dcterms:W3CDTF">2026-04-23T23:36:59Z</dcterms:modified>
</cp:coreProperties>
</file>