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515" windowHeight="12450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45621" refMode="R1C1"/>
</workbook>
</file>

<file path=xl/calcChain.xml><?xml version="1.0" encoding="utf-8"?>
<calcChain xmlns="http://schemas.openxmlformats.org/spreadsheetml/2006/main">
  <c r="L29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G7" i="1" l="1"/>
  <c r="F7" i="1"/>
  <c r="H7" i="1" l="1"/>
  <c r="D39" i="1"/>
  <c r="E39" i="1" s="1"/>
  <c r="H37" i="1" l="1"/>
</calcChain>
</file>

<file path=xl/sharedStrings.xml><?xml version="1.0" encoding="utf-8"?>
<sst xmlns="http://schemas.openxmlformats.org/spreadsheetml/2006/main" count="65" uniqueCount="34">
  <si>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</si>
  <si>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</si>
  <si>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</si>
  <si>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</si>
  <si>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</si>
  <si>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</si>
  <si>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Ед.
изм.</t>
  </si>
  <si>
    <t>Кол-во объекта закупки</t>
  </si>
  <si>
    <t xml:space="preserve">Обоснование начальной (максимальной) цены контракта
</t>
  </si>
  <si>
    <t xml:space="preserve">Приложение 1 к заявке на осуществление закупки
</t>
  </si>
  <si>
    <t xml:space="preserve">Сумма НМЦК </t>
  </si>
  <si>
    <t>Учитывая выделенное бюджетное финансирование и с целью экономии финансовых средств максимальная цена контракта  установлена исходя из минимальной стоимости предложений.</t>
  </si>
  <si>
    <t xml:space="preserve">  </t>
  </si>
  <si>
    <t xml:space="preserve"> </t>
  </si>
  <si>
    <t>Маркетинговые исследования на поставку медицинских расходных материалов для нужд ФКУЗ МСЧ-24 ФСИН России</t>
  </si>
  <si>
    <t xml:space="preserve">
Фармацевт                                                                                                                                                                                                                                             _______________         Н.П. Лямкина
</t>
  </si>
  <si>
    <t>шт</t>
  </si>
  <si>
    <t xml:space="preserve"> min Цена за ед.изм., руб.</t>
  </si>
  <si>
    <t>Альгинатная слепочная масса</t>
  </si>
  <si>
    <t xml:space="preserve">Зубы акриловые двухслойные </t>
  </si>
  <si>
    <t>уп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</si>
  <si>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 xml:space="preserve">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  <r>
      <rPr>
        <sz val="12"/>
        <rFont val="XO Thames"/>
        <family val="1"/>
        <charset val="204"/>
      </rPr>
      <t>и приказом Минздрава России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</t>
    </r>
  </si>
  <si>
    <t xml:space="preserve">Гипс медицинский </t>
  </si>
  <si>
    <t xml:space="preserve">Самоотверждаемый цемент для временной фиксации на основе оксида цинка </t>
  </si>
  <si>
    <t xml:space="preserve">Базисный материал самотвердеющий </t>
  </si>
  <si>
    <t xml:space="preserve">Керамическая масса </t>
  </si>
  <si>
    <t xml:space="preserve">Лак компенсационный </t>
  </si>
  <si>
    <t xml:space="preserve">Жидкость для керамики моделировочная, универсальная </t>
  </si>
  <si>
    <t xml:space="preserve">Слепочный материал </t>
  </si>
  <si>
    <t xml:space="preserve">Порошок полировальный </t>
  </si>
  <si>
    <t xml:space="preserve">Cтеклоиономерный цемент </t>
  </si>
  <si>
    <t xml:space="preserve">Ответ на запрос ценовой инф-и 
КП №1
вход. 1179 от 04.09.2026                       цена за ед. </t>
  </si>
  <si>
    <t xml:space="preserve">Ответ на запрос ценовой инф-и 
КП №2
вход. 1181 от 04.09.2026                        цена за ед. </t>
  </si>
  <si>
    <t xml:space="preserve">Ответ на запрос ценовой инф-и 
КП №3
вход. 1180 от 04.09.2026                      цена за ед.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</si>
</sst>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XO Thames"/>
      <family val="1"/>
      <charset val="204"/>
    </font>
    <font>
      <b/>
      <sz val="13"/>
      <color indexed="8"/>
      <name val="XO Thames"/>
      <family val="1"/>
      <charset val="204"/>
    </font>
    <font>
      <b/>
      <sz val="12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sz val="10"/>
      <color indexed="8"/>
      <name val="XO Thames"/>
      <family val="1"/>
      <charset val="204"/>
    </font>
    <font>
      <sz val="10"/>
      <name val="XO Thames"/>
      <family val="1"/>
      <charset val="204"/>
    </font>
    <font>
      <sz val="11"/>
      <color rgb="FFFF0000"/>
      <name val="XO Thames"/>
      <family val="1"/>
      <charset val="204"/>
    </font>
    <font>
      <b/>
      <sz val="11"/>
      <color indexed="8"/>
      <name val="XO Thames"/>
      <family val="1"/>
      <charset val="204"/>
    </font>
    <font>
      <b/>
      <sz val="10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2" fontId="1" fillId="0" borderId="0" xfId="0" applyNumberFormat="1" applyFont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Alignment="1">
      <alignment wrapText="1"/>
    </xf>
    <xf numFmtId="0" fontId="2" fillId="0" borderId="0" xfId="0" applyFont="1" applyFill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2" fontId="8" fillId="2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10" fillId="0" borderId="6" xfId="0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10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2" fontId="4" fillId="0" borderId="0" xfId="0" applyNumberFormat="1" applyFont="1" applyAlignment="1">
      <alignment wrapText="1"/>
    </xf>
    <xf numFmtId="9" fontId="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9" fontId="2" fillId="0" borderId="0" xfId="0" applyNumberFormat="1" applyFont="1"/>
    <xf numFmtId="2" fontId="13" fillId="0" borderId="0" xfId="0" applyNumberFormat="1" applyFont="1" applyAlignment="1">
      <alignment horizontal="center" vertical="center" wrapText="1"/>
    </xf>
    <xf numFmtId="0" fontId="14" fillId="0" borderId="0" xfId="0" quotePrefix="1" applyFont="1"/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/>
    <xf numFmtId="2" fontId="2" fillId="0" borderId="0" xfId="0" applyNumberFormat="1" applyFont="1"/>
    <xf numFmtId="0" fontId="2" fillId="0" borderId="0" xfId="0" quotePrefix="1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37</xdr:row>
      <xdr:rowOff>104775</xdr:rowOff>
    </xdr:from>
    <xdr:to>
      <xdr:col>3</xdr:col>
      <xdr:colOff>619125</xdr:colOff>
      <xdr:row>40</xdr:row>
      <xdr:rowOff>0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47625" y="6467475"/>
          <a:ext cx="40767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Таким образом, НМЦК контракта составляет:</a:t>
          </a:r>
        </a:p>
      </xdr:txBody>
    </xdr:sp>
    <xdr:clientData/>
  </xdr:twoCellAnchor>
  <xdr:twoCellAnchor>
    <xdr:from>
      <xdr:col>0</xdr:col>
      <xdr:colOff>189442</xdr:colOff>
      <xdr:row>29</xdr:row>
      <xdr:rowOff>1058</xdr:rowOff>
    </xdr:from>
    <xdr:to>
      <xdr:col>4</xdr:col>
      <xdr:colOff>113242</xdr:colOff>
      <xdr:row>33</xdr:row>
      <xdr:rowOff>116417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89442" y="6224058"/>
          <a:ext cx="4781550" cy="13853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позиций закупаемых медицинских изделий;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НЦЕ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начальная цена единицы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медицинского изделия, определяемая в соответствии с настоящим порядком (по применимости);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НДС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налог на добавленную стоимость (если применимо для закупаемого медицинского изделия);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Vi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закупаемого медицинского изделия.</a:t>
          </a:r>
        </a:p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33</xdr:row>
      <xdr:rowOff>115542</xdr:rowOff>
    </xdr:from>
    <xdr:to>
      <xdr:col>3</xdr:col>
      <xdr:colOff>866775</xdr:colOff>
      <xdr:row>34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32</xdr:row>
      <xdr:rowOff>709083</xdr:rowOff>
    </xdr:from>
    <xdr:to>
      <xdr:col>4</xdr:col>
      <xdr:colOff>1009651</xdr:colOff>
      <xdr:row>34</xdr:row>
      <xdr:rowOff>137583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1" y="19536833"/>
          <a:ext cx="971550" cy="43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35</xdr:row>
      <xdr:rowOff>125068</xdr:rowOff>
    </xdr:from>
    <xdr:to>
      <xdr:col>3</xdr:col>
      <xdr:colOff>857250</xdr:colOff>
      <xdr:row>36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35</xdr:row>
      <xdr:rowOff>0</xdr:rowOff>
    </xdr:from>
    <xdr:to>
      <xdr:col>5</xdr:col>
      <xdr:colOff>123825</xdr:colOff>
      <xdr:row>37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317499</xdr:colOff>
      <xdr:row>32</xdr:row>
      <xdr:rowOff>116416</xdr:rowOff>
    </xdr:from>
    <xdr:to>
      <xdr:col>6</xdr:col>
      <xdr:colOff>480482</xdr:colOff>
      <xdr:row>32</xdr:row>
      <xdr:rowOff>455083</xdr:rowOff>
    </xdr:to>
    <xdr:pic>
      <xdr:nvPicPr>
        <xdr:cNvPr id="9" name="Рисунок 8" descr="base_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49" y="18944166"/>
          <a:ext cx="2374900" cy="338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4"/>
  <sheetViews>
    <sheetView tabSelected="1" topLeftCell="A13" zoomScale="90" zoomScaleNormal="90" workbookViewId="0">
      <selection activeCell="O6" sqref="O6"/>
    </sheetView>
  </sheetViews>
  <sheetFormatPr defaultRowHeight="15" x14ac:dyDescent="0.25"/>
  <cols>
    <col min="1" max="1" width="4.140625" style="1" customWidth="1"/>
    <col min="2" max="2" width="29.28515625" style="1" customWidth="1"/>
    <col min="3" max="3" width="19.7109375" style="1" customWidth="1"/>
    <col min="4" max="4" width="19.7109375" style="4" customWidth="1"/>
    <col min="5" max="5" width="19.7109375" style="1" customWidth="1"/>
    <col min="6" max="6" width="13.42578125" style="5" customWidth="1"/>
    <col min="7" max="7" width="15.7109375" style="1" customWidth="1"/>
    <col min="8" max="8" width="14.7109375" style="1" customWidth="1"/>
    <col min="9" max="9" width="8.5703125" style="1" customWidth="1"/>
    <col min="10" max="10" width="10.28515625" style="1" customWidth="1"/>
    <col min="11" max="11" width="15.42578125" style="1" customWidth="1"/>
    <col min="12" max="12" width="13.140625" style="1" customWidth="1"/>
    <col min="13" max="13" width="20.140625" style="3" customWidth="1"/>
    <col min="14" max="14" width="11.5703125" style="3" customWidth="1"/>
    <col min="15" max="15" width="12.7109375" style="3" customWidth="1"/>
    <col min="16" max="16" width="13" style="1" customWidth="1"/>
    <col min="17" max="17" width="13.28515625" style="1" customWidth="1"/>
    <col min="18" max="16384" width="9.140625" style="1"/>
  </cols>
  <sheetData>
    <row r="1" spans="1:18" s="6" customFormat="1" ht="38.25" customHeight="1" x14ac:dyDescent="0.2">
      <c r="B1" s="7" t="s">
        <v>9</v>
      </c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8"/>
      <c r="O1" s="8"/>
    </row>
    <row r="2" spans="1:18" s="6" customFormat="1" ht="18" customHeight="1" x14ac:dyDescent="0.2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8"/>
      <c r="N2" s="8"/>
      <c r="O2" s="8"/>
    </row>
    <row r="3" spans="1:18" s="6" customFormat="1" ht="19.5" customHeight="1" x14ac:dyDescent="0.2">
      <c r="D3" s="10" t="s">
        <v>8</v>
      </c>
      <c r="E3" s="11"/>
      <c r="F3" s="11"/>
      <c r="G3" s="11"/>
      <c r="H3" s="11"/>
      <c r="I3" s="11"/>
      <c r="J3" s="12"/>
      <c r="K3" s="12"/>
      <c r="L3" s="12"/>
      <c r="M3" s="8"/>
      <c r="N3" s="8"/>
      <c r="O3" s="8"/>
    </row>
    <row r="4" spans="1:18" s="6" customFormat="1" ht="90" customHeight="1" x14ac:dyDescent="0.2">
      <c r="A4" s="13" t="s">
        <v>21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5"/>
      <c r="O4" s="15"/>
      <c r="P4" s="15"/>
      <c r="Q4" s="15"/>
      <c r="R4" s="15"/>
    </row>
    <row r="5" spans="1:18" s="6" customFormat="1" thickBot="1" x14ac:dyDescent="0.25">
      <c r="D5" s="16"/>
      <c r="F5" s="17"/>
      <c r="G5" s="8"/>
      <c r="H5" s="8"/>
      <c r="I5" s="8"/>
      <c r="M5" s="8"/>
      <c r="N5" s="8"/>
      <c r="O5" s="8"/>
    </row>
    <row r="6" spans="1:18" s="6" customFormat="1" ht="77.25" customHeight="1" x14ac:dyDescent="0.2">
      <c r="A6" s="18" t="s">
        <v>4</v>
      </c>
      <c r="B6" s="19" t="s">
        <v>1</v>
      </c>
      <c r="C6" s="20" t="s">
        <v>31</v>
      </c>
      <c r="D6" s="21" t="s">
        <v>32</v>
      </c>
      <c r="E6" s="20" t="s">
        <v>33</v>
      </c>
      <c r="F6" s="22" t="s">
        <v>0</v>
      </c>
      <c r="G6" s="19" t="s">
        <v>2</v>
      </c>
      <c r="H6" s="19" t="s">
        <v>5</v>
      </c>
      <c r="I6" s="19" t="s">
        <v>6</v>
      </c>
      <c r="J6" s="19" t="s">
        <v>7</v>
      </c>
      <c r="K6" s="19" t="s">
        <v>17</v>
      </c>
      <c r="L6" s="23" t="s">
        <v>10</v>
      </c>
      <c r="M6" s="24"/>
      <c r="N6" s="24"/>
      <c r="O6" s="24"/>
    </row>
    <row r="7" spans="1:18" s="6" customFormat="1" ht="14.25" x14ac:dyDescent="0.2">
      <c r="A7" s="25">
        <v>1</v>
      </c>
      <c r="B7" s="26" t="s">
        <v>18</v>
      </c>
      <c r="C7" s="27">
        <v>1235</v>
      </c>
      <c r="D7" s="27">
        <v>1297</v>
      </c>
      <c r="E7" s="27">
        <v>1272</v>
      </c>
      <c r="F7" s="28">
        <f t="shared" ref="F7:F28" si="0">AVERAGE(C7:E7)</f>
        <v>1268</v>
      </c>
      <c r="G7" s="29">
        <f t="shared" ref="G7:G28" si="1">STDEVA(C7:E7)</f>
        <v>31.192947920964443</v>
      </c>
      <c r="H7" s="30">
        <f t="shared" ref="H7:H28" si="2">IF(F7&gt;0,STDEVA(C7:E7)/(SUM(C7:E7)/COUNTIF(C7:E7,"&gt;0")),0)</f>
        <v>2.460011665691202E-2</v>
      </c>
      <c r="I7" s="25" t="s">
        <v>20</v>
      </c>
      <c r="J7" s="25">
        <v>2</v>
      </c>
      <c r="K7" s="27">
        <v>1235</v>
      </c>
      <c r="L7" s="31">
        <f>J7*K7</f>
        <v>2470</v>
      </c>
      <c r="M7" s="24"/>
      <c r="N7" s="24"/>
      <c r="O7" s="24"/>
    </row>
    <row r="8" spans="1:18" s="6" customFormat="1" ht="14.25" x14ac:dyDescent="0.2">
      <c r="A8" s="25">
        <v>2</v>
      </c>
      <c r="B8" s="26" t="s">
        <v>19</v>
      </c>
      <c r="C8" s="27">
        <v>5230</v>
      </c>
      <c r="D8" s="27">
        <v>5495</v>
      </c>
      <c r="E8" s="27">
        <v>5387</v>
      </c>
      <c r="F8" s="28">
        <f t="shared" si="0"/>
        <v>5370.666666666667</v>
      </c>
      <c r="G8" s="29">
        <f t="shared" si="1"/>
        <v>133.2528924013784</v>
      </c>
      <c r="H8" s="30">
        <f t="shared" si="2"/>
        <v>2.4811238654675719E-2</v>
      </c>
      <c r="I8" s="25" t="s">
        <v>20</v>
      </c>
      <c r="J8" s="25">
        <v>1</v>
      </c>
      <c r="K8" s="27">
        <v>5230</v>
      </c>
      <c r="L8" s="31">
        <f t="shared" ref="L8:L28" si="3">J8*K8</f>
        <v>5230</v>
      </c>
      <c r="M8" s="24"/>
      <c r="N8" s="24"/>
      <c r="O8" s="24"/>
    </row>
    <row r="9" spans="1:18" s="6" customFormat="1" ht="14.25" x14ac:dyDescent="0.2">
      <c r="A9" s="25">
        <v>3</v>
      </c>
      <c r="B9" s="26" t="s">
        <v>18</v>
      </c>
      <c r="C9" s="27">
        <v>740</v>
      </c>
      <c r="D9" s="27">
        <v>777</v>
      </c>
      <c r="E9" s="27">
        <v>762</v>
      </c>
      <c r="F9" s="28">
        <f t="shared" si="0"/>
        <v>759.66666666666663</v>
      </c>
      <c r="G9" s="29">
        <f t="shared" si="1"/>
        <v>18.610033136277146</v>
      </c>
      <c r="H9" s="30">
        <f t="shared" si="2"/>
        <v>2.4497630280312172E-2</v>
      </c>
      <c r="I9" s="25" t="s">
        <v>20</v>
      </c>
      <c r="J9" s="25">
        <v>2</v>
      </c>
      <c r="K9" s="27">
        <v>740</v>
      </c>
      <c r="L9" s="31">
        <f t="shared" si="3"/>
        <v>1480</v>
      </c>
      <c r="M9" s="24"/>
      <c r="N9" s="24"/>
      <c r="O9" s="24"/>
    </row>
    <row r="10" spans="1:18" s="6" customFormat="1" ht="14.25" x14ac:dyDescent="0.2">
      <c r="A10" s="25">
        <v>4</v>
      </c>
      <c r="B10" s="26" t="s">
        <v>22</v>
      </c>
      <c r="C10" s="27">
        <v>1991</v>
      </c>
      <c r="D10" s="27">
        <v>2092</v>
      </c>
      <c r="E10" s="27">
        <v>2051</v>
      </c>
      <c r="F10" s="28">
        <f t="shared" si="0"/>
        <v>2044.6666666666667</v>
      </c>
      <c r="G10" s="29">
        <f t="shared" si="1"/>
        <v>50.796981537620262</v>
      </c>
      <c r="H10" s="30">
        <f t="shared" si="2"/>
        <v>2.4843649268480726E-2</v>
      </c>
      <c r="I10" s="25" t="s">
        <v>20</v>
      </c>
      <c r="J10" s="25">
        <v>2</v>
      </c>
      <c r="K10" s="27">
        <v>1991</v>
      </c>
      <c r="L10" s="31">
        <f t="shared" si="3"/>
        <v>3982</v>
      </c>
      <c r="M10" s="24"/>
      <c r="N10" s="24"/>
      <c r="O10" s="24"/>
    </row>
    <row r="11" spans="1:18" s="6" customFormat="1" ht="38.25" x14ac:dyDescent="0.2">
      <c r="A11" s="25">
        <v>5</v>
      </c>
      <c r="B11" s="26" t="s">
        <v>23</v>
      </c>
      <c r="C11" s="27">
        <v>2423</v>
      </c>
      <c r="D11" s="27">
        <v>2546</v>
      </c>
      <c r="E11" s="27">
        <v>2496</v>
      </c>
      <c r="F11" s="28">
        <f t="shared" si="0"/>
        <v>2488.3333333333335</v>
      </c>
      <c r="G11" s="29">
        <f t="shared" si="1"/>
        <v>61.857362806163451</v>
      </c>
      <c r="H11" s="30">
        <f t="shared" si="2"/>
        <v>2.4858953572470241E-2</v>
      </c>
      <c r="I11" s="25" t="s">
        <v>16</v>
      </c>
      <c r="J11" s="25">
        <v>2</v>
      </c>
      <c r="K11" s="27">
        <v>2423</v>
      </c>
      <c r="L11" s="31">
        <f t="shared" si="3"/>
        <v>4846</v>
      </c>
      <c r="M11" s="24"/>
      <c r="N11" s="24"/>
      <c r="O11" s="24"/>
    </row>
    <row r="12" spans="1:18" s="6" customFormat="1" ht="25.5" x14ac:dyDescent="0.2">
      <c r="A12" s="25">
        <v>6</v>
      </c>
      <c r="B12" s="26" t="s">
        <v>24</v>
      </c>
      <c r="C12" s="27">
        <v>2420</v>
      </c>
      <c r="D12" s="27">
        <v>2543</v>
      </c>
      <c r="E12" s="27">
        <v>2493</v>
      </c>
      <c r="F12" s="28">
        <f t="shared" si="0"/>
        <v>2485.3333333333335</v>
      </c>
      <c r="G12" s="29">
        <f t="shared" si="1"/>
        <v>61.857362806163451</v>
      </c>
      <c r="H12" s="30">
        <f t="shared" si="2"/>
        <v>2.4888960356557181E-2</v>
      </c>
      <c r="I12" s="25" t="s">
        <v>20</v>
      </c>
      <c r="J12" s="25">
        <v>3</v>
      </c>
      <c r="K12" s="27">
        <v>2420</v>
      </c>
      <c r="L12" s="31">
        <f t="shared" si="3"/>
        <v>7260</v>
      </c>
      <c r="M12" s="24"/>
      <c r="N12" s="24"/>
      <c r="O12" s="24"/>
    </row>
    <row r="13" spans="1:18" s="6" customFormat="1" ht="14.25" x14ac:dyDescent="0.2">
      <c r="A13" s="25">
        <v>7</v>
      </c>
      <c r="B13" s="26" t="s">
        <v>25</v>
      </c>
      <c r="C13" s="27">
        <v>2964</v>
      </c>
      <c r="D13" s="27">
        <v>3114</v>
      </c>
      <c r="E13" s="27">
        <v>3053</v>
      </c>
      <c r="F13" s="28">
        <f t="shared" si="0"/>
        <v>3043.6666666666665</v>
      </c>
      <c r="G13" s="29">
        <f t="shared" si="1"/>
        <v>75.434298123157035</v>
      </c>
      <c r="H13" s="30">
        <f t="shared" si="2"/>
        <v>2.4784020848699059E-2</v>
      </c>
      <c r="I13" s="25" t="s">
        <v>20</v>
      </c>
      <c r="J13" s="25">
        <v>1</v>
      </c>
      <c r="K13" s="27">
        <v>2964</v>
      </c>
      <c r="L13" s="31">
        <f t="shared" si="3"/>
        <v>2964</v>
      </c>
      <c r="M13" s="24"/>
      <c r="N13" s="24"/>
      <c r="O13" s="24"/>
    </row>
    <row r="14" spans="1:18" s="6" customFormat="1" ht="14.25" x14ac:dyDescent="0.2">
      <c r="A14" s="25">
        <v>8</v>
      </c>
      <c r="B14" s="26" t="s">
        <v>25</v>
      </c>
      <c r="C14" s="27">
        <v>2964</v>
      </c>
      <c r="D14" s="27">
        <v>3114</v>
      </c>
      <c r="E14" s="27">
        <v>3053</v>
      </c>
      <c r="F14" s="28">
        <f t="shared" si="0"/>
        <v>3043.6666666666665</v>
      </c>
      <c r="G14" s="29">
        <f t="shared" si="1"/>
        <v>75.434298123157035</v>
      </c>
      <c r="H14" s="30">
        <f t="shared" si="2"/>
        <v>2.4784020848699059E-2</v>
      </c>
      <c r="I14" s="25" t="s">
        <v>20</v>
      </c>
      <c r="J14" s="25">
        <v>1</v>
      </c>
      <c r="K14" s="27">
        <v>2964</v>
      </c>
      <c r="L14" s="31">
        <f t="shared" si="3"/>
        <v>2964</v>
      </c>
      <c r="M14" s="24"/>
      <c r="N14" s="24"/>
      <c r="O14" s="24"/>
    </row>
    <row r="15" spans="1:18" s="6" customFormat="1" ht="14.25" x14ac:dyDescent="0.2">
      <c r="A15" s="25">
        <v>9</v>
      </c>
      <c r="B15" s="26" t="s">
        <v>25</v>
      </c>
      <c r="C15" s="27">
        <v>2964</v>
      </c>
      <c r="D15" s="27">
        <v>3114</v>
      </c>
      <c r="E15" s="27">
        <v>3053</v>
      </c>
      <c r="F15" s="28">
        <f t="shared" si="0"/>
        <v>3043.6666666666665</v>
      </c>
      <c r="G15" s="29">
        <f t="shared" si="1"/>
        <v>75.434298123157035</v>
      </c>
      <c r="H15" s="30">
        <f t="shared" si="2"/>
        <v>2.4784020848699059E-2</v>
      </c>
      <c r="I15" s="25" t="s">
        <v>20</v>
      </c>
      <c r="J15" s="25">
        <v>1</v>
      </c>
      <c r="K15" s="27">
        <v>2964</v>
      </c>
      <c r="L15" s="31">
        <f t="shared" si="3"/>
        <v>2964</v>
      </c>
      <c r="M15" s="24"/>
      <c r="N15" s="24"/>
      <c r="O15" s="24"/>
    </row>
    <row r="16" spans="1:18" s="6" customFormat="1" ht="14.25" x14ac:dyDescent="0.2">
      <c r="A16" s="25">
        <v>10</v>
      </c>
      <c r="B16" s="26" t="s">
        <v>25</v>
      </c>
      <c r="C16" s="27">
        <v>2964</v>
      </c>
      <c r="D16" s="27">
        <v>3114</v>
      </c>
      <c r="E16" s="27">
        <v>3053</v>
      </c>
      <c r="F16" s="28">
        <f t="shared" si="0"/>
        <v>3043.6666666666665</v>
      </c>
      <c r="G16" s="29">
        <f t="shared" si="1"/>
        <v>75.434298123157035</v>
      </c>
      <c r="H16" s="30">
        <f t="shared" si="2"/>
        <v>2.4784020848699059E-2</v>
      </c>
      <c r="I16" s="25" t="s">
        <v>20</v>
      </c>
      <c r="J16" s="25">
        <v>1</v>
      </c>
      <c r="K16" s="27">
        <v>2964</v>
      </c>
      <c r="L16" s="31">
        <f t="shared" si="3"/>
        <v>2964</v>
      </c>
      <c r="M16" s="24"/>
      <c r="N16" s="24"/>
      <c r="O16" s="24"/>
    </row>
    <row r="17" spans="1:15" s="6" customFormat="1" ht="14.25" x14ac:dyDescent="0.2">
      <c r="A17" s="25">
        <v>11</v>
      </c>
      <c r="B17" s="26" t="s">
        <v>25</v>
      </c>
      <c r="C17" s="27">
        <v>2964</v>
      </c>
      <c r="D17" s="27">
        <v>3114</v>
      </c>
      <c r="E17" s="27">
        <v>3053</v>
      </c>
      <c r="F17" s="28">
        <f t="shared" si="0"/>
        <v>3043.6666666666665</v>
      </c>
      <c r="G17" s="29">
        <f t="shared" si="1"/>
        <v>75.434298123157035</v>
      </c>
      <c r="H17" s="30">
        <f t="shared" si="2"/>
        <v>2.4784020848699059E-2</v>
      </c>
      <c r="I17" s="25" t="s">
        <v>20</v>
      </c>
      <c r="J17" s="25">
        <v>1</v>
      </c>
      <c r="K17" s="27">
        <v>2964</v>
      </c>
      <c r="L17" s="31">
        <f t="shared" si="3"/>
        <v>2964</v>
      </c>
      <c r="M17" s="24"/>
      <c r="N17" s="24"/>
      <c r="O17" s="24"/>
    </row>
    <row r="18" spans="1:15" s="6" customFormat="1" ht="14.25" x14ac:dyDescent="0.2">
      <c r="A18" s="25">
        <v>12</v>
      </c>
      <c r="B18" s="26" t="s">
        <v>25</v>
      </c>
      <c r="C18" s="27">
        <v>2964</v>
      </c>
      <c r="D18" s="27">
        <v>3114</v>
      </c>
      <c r="E18" s="27">
        <v>3053</v>
      </c>
      <c r="F18" s="28">
        <f t="shared" si="0"/>
        <v>3043.6666666666665</v>
      </c>
      <c r="G18" s="29">
        <f t="shared" si="1"/>
        <v>75.434298123157035</v>
      </c>
      <c r="H18" s="30">
        <f t="shared" si="2"/>
        <v>2.4784020848699059E-2</v>
      </c>
      <c r="I18" s="25" t="s">
        <v>20</v>
      </c>
      <c r="J18" s="25">
        <v>1</v>
      </c>
      <c r="K18" s="27">
        <v>2964</v>
      </c>
      <c r="L18" s="31">
        <f t="shared" si="3"/>
        <v>2964</v>
      </c>
      <c r="M18" s="24"/>
      <c r="N18" s="24"/>
      <c r="O18" s="24"/>
    </row>
    <row r="19" spans="1:15" s="6" customFormat="1" ht="14.25" x14ac:dyDescent="0.2">
      <c r="A19" s="25">
        <v>13</v>
      </c>
      <c r="B19" s="26" t="s">
        <v>25</v>
      </c>
      <c r="C19" s="27">
        <v>2964</v>
      </c>
      <c r="D19" s="27">
        <v>3114</v>
      </c>
      <c r="E19" s="27">
        <v>3053</v>
      </c>
      <c r="F19" s="28">
        <f t="shared" si="0"/>
        <v>3043.6666666666665</v>
      </c>
      <c r="G19" s="29">
        <f t="shared" si="1"/>
        <v>75.434298123157035</v>
      </c>
      <c r="H19" s="30">
        <f t="shared" si="2"/>
        <v>2.4784020848699059E-2</v>
      </c>
      <c r="I19" s="25" t="s">
        <v>20</v>
      </c>
      <c r="J19" s="25">
        <v>1</v>
      </c>
      <c r="K19" s="27">
        <v>2964</v>
      </c>
      <c r="L19" s="31">
        <f t="shared" si="3"/>
        <v>2964</v>
      </c>
      <c r="M19" s="24"/>
      <c r="N19" s="24"/>
      <c r="O19" s="24"/>
    </row>
    <row r="20" spans="1:15" s="6" customFormat="1" ht="14.25" x14ac:dyDescent="0.2">
      <c r="A20" s="25">
        <v>14</v>
      </c>
      <c r="B20" s="26" t="s">
        <v>25</v>
      </c>
      <c r="C20" s="27">
        <v>2964</v>
      </c>
      <c r="D20" s="27">
        <v>3114</v>
      </c>
      <c r="E20" s="27">
        <v>3053</v>
      </c>
      <c r="F20" s="28">
        <f t="shared" si="0"/>
        <v>3043.6666666666665</v>
      </c>
      <c r="G20" s="29">
        <f t="shared" si="1"/>
        <v>75.434298123157035</v>
      </c>
      <c r="H20" s="30">
        <f t="shared" si="2"/>
        <v>2.4784020848699059E-2</v>
      </c>
      <c r="I20" s="25" t="s">
        <v>20</v>
      </c>
      <c r="J20" s="25">
        <v>1</v>
      </c>
      <c r="K20" s="27">
        <v>2964</v>
      </c>
      <c r="L20" s="31">
        <f t="shared" si="3"/>
        <v>2964</v>
      </c>
      <c r="M20" s="24"/>
      <c r="N20" s="24"/>
      <c r="O20" s="24"/>
    </row>
    <row r="21" spans="1:15" s="6" customFormat="1" ht="14.25" x14ac:dyDescent="0.2">
      <c r="A21" s="25">
        <v>15</v>
      </c>
      <c r="B21" s="26" t="s">
        <v>25</v>
      </c>
      <c r="C21" s="27">
        <v>2964</v>
      </c>
      <c r="D21" s="27">
        <v>3114</v>
      </c>
      <c r="E21" s="27">
        <v>3053</v>
      </c>
      <c r="F21" s="28">
        <f t="shared" si="0"/>
        <v>3043.6666666666665</v>
      </c>
      <c r="G21" s="29">
        <f t="shared" si="1"/>
        <v>75.434298123157035</v>
      </c>
      <c r="H21" s="30">
        <f t="shared" si="2"/>
        <v>2.4784020848699059E-2</v>
      </c>
      <c r="I21" s="25" t="s">
        <v>20</v>
      </c>
      <c r="J21" s="25">
        <v>1</v>
      </c>
      <c r="K21" s="27">
        <v>2964</v>
      </c>
      <c r="L21" s="31">
        <f t="shared" si="3"/>
        <v>2964</v>
      </c>
      <c r="M21" s="24"/>
      <c r="N21" s="24"/>
      <c r="O21" s="24"/>
    </row>
    <row r="22" spans="1:15" s="6" customFormat="1" ht="14.25" x14ac:dyDescent="0.2">
      <c r="A22" s="25">
        <v>16</v>
      </c>
      <c r="B22" s="26" t="s">
        <v>26</v>
      </c>
      <c r="C22" s="27">
        <v>650</v>
      </c>
      <c r="D22" s="27">
        <v>683</v>
      </c>
      <c r="E22" s="27">
        <v>670</v>
      </c>
      <c r="F22" s="28">
        <f t="shared" si="0"/>
        <v>667.66666666666663</v>
      </c>
      <c r="G22" s="29">
        <f t="shared" si="1"/>
        <v>16.623276853055575</v>
      </c>
      <c r="H22" s="30">
        <f t="shared" si="2"/>
        <v>2.4897568926194075E-2</v>
      </c>
      <c r="I22" s="25" t="s">
        <v>20</v>
      </c>
      <c r="J22" s="25">
        <v>1</v>
      </c>
      <c r="K22" s="27">
        <v>650</v>
      </c>
      <c r="L22" s="31">
        <f t="shared" si="3"/>
        <v>650</v>
      </c>
      <c r="M22" s="24"/>
      <c r="N22" s="24"/>
      <c r="O22" s="24"/>
    </row>
    <row r="23" spans="1:15" s="6" customFormat="1" ht="25.5" x14ac:dyDescent="0.2">
      <c r="A23" s="25">
        <v>17</v>
      </c>
      <c r="B23" s="26" t="s">
        <v>27</v>
      </c>
      <c r="C23" s="27">
        <v>1186</v>
      </c>
      <c r="D23" s="27">
        <v>1246</v>
      </c>
      <c r="E23" s="27">
        <v>1222</v>
      </c>
      <c r="F23" s="28">
        <f t="shared" si="0"/>
        <v>1218</v>
      </c>
      <c r="G23" s="29">
        <f t="shared" si="1"/>
        <v>30.199337741082999</v>
      </c>
      <c r="H23" s="30">
        <f t="shared" si="2"/>
        <v>2.4794201757867815E-2</v>
      </c>
      <c r="I23" s="25" t="s">
        <v>16</v>
      </c>
      <c r="J23" s="25">
        <v>1</v>
      </c>
      <c r="K23" s="27">
        <v>1186</v>
      </c>
      <c r="L23" s="31">
        <f t="shared" si="3"/>
        <v>1186</v>
      </c>
      <c r="M23" s="24"/>
      <c r="N23" s="24"/>
      <c r="O23" s="24"/>
    </row>
    <row r="24" spans="1:15" s="6" customFormat="1" ht="14.25" x14ac:dyDescent="0.2">
      <c r="A24" s="25">
        <v>18</v>
      </c>
      <c r="B24" s="26" t="s">
        <v>28</v>
      </c>
      <c r="C24" s="27">
        <v>2469</v>
      </c>
      <c r="D24" s="27">
        <v>2594</v>
      </c>
      <c r="E24" s="27">
        <v>2543</v>
      </c>
      <c r="F24" s="28">
        <f t="shared" si="0"/>
        <v>2535.3333333333335</v>
      </c>
      <c r="G24" s="29">
        <f t="shared" si="1"/>
        <v>62.851677251552594</v>
      </c>
      <c r="H24" s="30">
        <f t="shared" si="2"/>
        <v>2.4790301308790137E-2</v>
      </c>
      <c r="I24" s="25" t="s">
        <v>20</v>
      </c>
      <c r="J24" s="25">
        <v>5</v>
      </c>
      <c r="K24" s="27">
        <v>2469</v>
      </c>
      <c r="L24" s="31">
        <f t="shared" si="3"/>
        <v>12345</v>
      </c>
      <c r="M24" s="24"/>
      <c r="N24" s="24"/>
      <c r="O24" s="24"/>
    </row>
    <row r="25" spans="1:15" s="6" customFormat="1" ht="14.25" x14ac:dyDescent="0.2">
      <c r="A25" s="25">
        <v>19</v>
      </c>
      <c r="B25" s="26" t="s">
        <v>28</v>
      </c>
      <c r="C25" s="27">
        <v>1095</v>
      </c>
      <c r="D25" s="27">
        <v>1151</v>
      </c>
      <c r="E25" s="27">
        <v>1128</v>
      </c>
      <c r="F25" s="28">
        <f t="shared" si="0"/>
        <v>1124.6666666666667</v>
      </c>
      <c r="G25" s="29">
        <f t="shared" si="1"/>
        <v>28.148416178061126</v>
      </c>
      <c r="H25" s="30">
        <f t="shared" si="2"/>
        <v>2.5028230152395782E-2</v>
      </c>
      <c r="I25" s="25" t="s">
        <v>20</v>
      </c>
      <c r="J25" s="25">
        <v>5</v>
      </c>
      <c r="K25" s="27">
        <v>1095</v>
      </c>
      <c r="L25" s="31">
        <f t="shared" si="3"/>
        <v>5475</v>
      </c>
      <c r="M25" s="24"/>
      <c r="N25" s="24"/>
      <c r="O25" s="24"/>
    </row>
    <row r="26" spans="1:15" s="6" customFormat="1" ht="14.25" x14ac:dyDescent="0.2">
      <c r="A26" s="25">
        <v>20</v>
      </c>
      <c r="B26" s="26" t="s">
        <v>28</v>
      </c>
      <c r="C26" s="27">
        <v>1632</v>
      </c>
      <c r="D26" s="27">
        <v>1715</v>
      </c>
      <c r="E26" s="27">
        <v>1681</v>
      </c>
      <c r="F26" s="28">
        <f t="shared" si="0"/>
        <v>1676</v>
      </c>
      <c r="G26" s="29">
        <f t="shared" si="1"/>
        <v>41.725292090050132</v>
      </c>
      <c r="H26" s="30">
        <f t="shared" si="2"/>
        <v>2.4895759003609866E-2</v>
      </c>
      <c r="I26" s="25" t="s">
        <v>20</v>
      </c>
      <c r="J26" s="25">
        <v>5</v>
      </c>
      <c r="K26" s="27">
        <v>1632</v>
      </c>
      <c r="L26" s="31">
        <f t="shared" si="3"/>
        <v>8160</v>
      </c>
      <c r="M26" s="24"/>
      <c r="N26" s="24"/>
      <c r="O26" s="24"/>
    </row>
    <row r="27" spans="1:15" s="6" customFormat="1" ht="14.25" x14ac:dyDescent="0.2">
      <c r="A27" s="25">
        <v>21</v>
      </c>
      <c r="B27" s="26" t="s">
        <v>29</v>
      </c>
      <c r="C27" s="27">
        <v>698</v>
      </c>
      <c r="D27" s="27">
        <v>733</v>
      </c>
      <c r="E27" s="27">
        <v>719</v>
      </c>
      <c r="F27" s="28">
        <f t="shared" si="0"/>
        <v>716.66666666666663</v>
      </c>
      <c r="G27" s="29">
        <f t="shared" si="1"/>
        <v>17.616280348965081</v>
      </c>
      <c r="H27" s="30">
        <f t="shared" si="2"/>
        <v>2.4580856300881509E-2</v>
      </c>
      <c r="I27" s="25" t="s">
        <v>20</v>
      </c>
      <c r="J27" s="25">
        <v>1</v>
      </c>
      <c r="K27" s="27">
        <v>698</v>
      </c>
      <c r="L27" s="31">
        <f t="shared" si="3"/>
        <v>698</v>
      </c>
      <c r="M27" s="24"/>
      <c r="N27" s="24"/>
      <c r="O27" s="24"/>
    </row>
    <row r="28" spans="1:15" s="6" customFormat="1" ht="14.25" x14ac:dyDescent="0.2">
      <c r="A28" s="25">
        <v>22</v>
      </c>
      <c r="B28" s="26" t="s">
        <v>30</v>
      </c>
      <c r="C28" s="27">
        <v>11050</v>
      </c>
      <c r="D28" s="27">
        <v>11610</v>
      </c>
      <c r="E28" s="27">
        <v>11382</v>
      </c>
      <c r="F28" s="28">
        <f t="shared" si="0"/>
        <v>11347.333333333334</v>
      </c>
      <c r="G28" s="29">
        <f t="shared" si="1"/>
        <v>281.60492419937071</v>
      </c>
      <c r="H28" s="30">
        <f t="shared" si="2"/>
        <v>2.4816837218674347E-2</v>
      </c>
      <c r="I28" s="25" t="s">
        <v>20</v>
      </c>
      <c r="J28" s="25">
        <v>2</v>
      </c>
      <c r="K28" s="27">
        <v>11050</v>
      </c>
      <c r="L28" s="31">
        <f t="shared" si="3"/>
        <v>22100</v>
      </c>
      <c r="M28" s="24"/>
      <c r="N28" s="24"/>
      <c r="O28" s="24"/>
    </row>
    <row r="29" spans="1:15" s="6" customFormat="1" ht="14.25" customHeight="1" x14ac:dyDescent="0.2">
      <c r="A29" s="32"/>
      <c r="B29" s="33"/>
      <c r="C29" s="33"/>
      <c r="D29" s="34"/>
      <c r="E29" s="33"/>
      <c r="F29" s="35"/>
      <c r="G29" s="33"/>
      <c r="H29" s="30"/>
      <c r="I29" s="33"/>
      <c r="J29" s="33"/>
      <c r="K29" s="36" t="s">
        <v>3</v>
      </c>
      <c r="L29" s="37">
        <f>SUM(L7:L28)</f>
        <v>102558</v>
      </c>
      <c r="M29" s="8"/>
      <c r="N29" s="8"/>
      <c r="O29" s="8"/>
    </row>
    <row r="30" spans="1:15" s="6" customFormat="1" x14ac:dyDescent="0.2">
      <c r="D30" s="16"/>
      <c r="F30" s="38"/>
      <c r="H30" s="39"/>
      <c r="K30" s="40"/>
      <c r="L30" s="41"/>
      <c r="M30" s="8"/>
      <c r="N30" s="8"/>
      <c r="O30" s="8"/>
    </row>
    <row r="31" spans="1:15" s="6" customFormat="1" x14ac:dyDescent="0.2">
      <c r="D31" s="16"/>
      <c r="F31" s="38"/>
      <c r="H31" s="39"/>
      <c r="K31" s="40"/>
      <c r="L31" s="41"/>
      <c r="M31" s="8"/>
      <c r="N31" s="8"/>
      <c r="O31" s="8"/>
    </row>
    <row r="32" spans="1:15" s="6" customFormat="1" x14ac:dyDescent="0.2">
      <c r="D32" s="16"/>
      <c r="F32" s="38"/>
      <c r="H32" s="39"/>
      <c r="K32" s="40"/>
      <c r="L32" s="41"/>
      <c r="M32" s="8"/>
      <c r="N32" s="8"/>
      <c r="O32" s="8"/>
    </row>
    <row r="33" spans="1:15" s="6" customFormat="1" ht="63" customHeight="1" x14ac:dyDescent="0.2">
      <c r="D33" s="16"/>
      <c r="F33" s="38"/>
      <c r="H33" s="39"/>
      <c r="K33" s="40"/>
      <c r="L33" s="41"/>
      <c r="M33" s="8"/>
      <c r="N33" s="8"/>
      <c r="O33" s="8"/>
    </row>
    <row r="34" spans="1:15" s="6" customFormat="1" x14ac:dyDescent="0.2">
      <c r="D34" s="16"/>
      <c r="F34" s="38"/>
      <c r="H34" s="39"/>
      <c r="K34" s="40"/>
      <c r="L34" s="41"/>
      <c r="M34" s="8"/>
      <c r="N34" s="8"/>
      <c r="O34" s="8"/>
    </row>
    <row r="35" spans="1:15" s="6" customFormat="1" x14ac:dyDescent="0.2">
      <c r="D35" s="16"/>
      <c r="F35" s="38"/>
      <c r="H35" s="39"/>
      <c r="K35" s="40"/>
      <c r="L35" s="41"/>
      <c r="M35" s="8"/>
      <c r="N35" s="8"/>
      <c r="O35" s="8"/>
    </row>
    <row r="36" spans="1:15" s="6" customFormat="1" x14ac:dyDescent="0.2">
      <c r="D36" s="16"/>
      <c r="F36" s="38"/>
      <c r="G36" s="42"/>
      <c r="H36" s="43"/>
      <c r="K36" s="40"/>
      <c r="L36" s="41"/>
      <c r="M36" s="8"/>
      <c r="N36" s="8"/>
      <c r="O36" s="8"/>
    </row>
    <row r="37" spans="1:15" s="6" customFormat="1" x14ac:dyDescent="0.2">
      <c r="D37" s="16"/>
      <c r="F37" s="38"/>
      <c r="G37" s="44">
        <v>0.05</v>
      </c>
      <c r="H37" s="43">
        <f>D39*0.05</f>
        <v>5127.9000000000005</v>
      </c>
      <c r="K37" s="40"/>
      <c r="L37" s="41"/>
      <c r="M37" s="8"/>
      <c r="N37" s="8"/>
      <c r="O37" s="8"/>
    </row>
    <row r="38" spans="1:15" s="6" customFormat="1" x14ac:dyDescent="0.2">
      <c r="D38" s="16"/>
      <c r="F38" s="38"/>
      <c r="H38" s="39"/>
      <c r="K38" s="40"/>
      <c r="L38" s="41"/>
      <c r="M38" s="8"/>
      <c r="N38" s="8"/>
      <c r="O38" s="8"/>
    </row>
    <row r="39" spans="1:15" s="6" customFormat="1" ht="15.75" customHeight="1" x14ac:dyDescent="0.2">
      <c r="D39" s="45">
        <f>(L29)</f>
        <v>102558</v>
      </c>
      <c r="E39" s="46" t="str">
        <f>TEXT(TRUNC(TEXT(D39,n0)),"# ##0")&amp;" ("&amp;SUBSTITUTE(SUBSTITUTE(PROPER(INDEX(n_4,MID(TEXT(D39,n0),1,1)+1)&amp;INDEX(n0x,MID(TEXT(D39,n0),2,1)+1,MID(TEXT(D39,n0),3,1)+1)&amp;IF(-MID(TEXT(D39,n0),1,3),"миллиард"&amp;VLOOKUP(MID(TEXT(D39,n0),3,1)*AND(MID(TEXT(D39,n0),2,1)-1),мил,2),"")&amp;INDEX(n_4,MID(TEXT(D39,n0),4,1)+1)&amp;INDEX(n0x,MID(TEXT(D39,n0),5,1)+1,MID(TEXT(D39,n0),6,1)+1)&amp;IF(-MID(TEXT(D39,n0),4,3),"миллион"&amp;VLOOKUP(MID(TEXT(D39,n0),6,1)*AND(MID(TEXT(D39,n0),5,1)-1),мил,2),"")&amp;INDEX(n_4,MID(TEXT(D39,n0),7,1)+1)&amp;INDEX(n1x,MID(TEXT(D39,n0),8,1)+1,MID(TEXT(D39,n0),9,1)+1)&amp;IF(-MID(TEXT(D39,n0),7,3),VLOOKUP(MID(TEXT(D39,n0),9,1)*AND(MID(TEXT(D39,n0),8,1)-1),тыс,2),"")&amp;INDEX(n_4,MID(TEXT(D39,n0),10,1)+1)&amp;INDEX(n0x,MID(TEXT(D39,n0),11,1)+1,MID(TEXT(D39,n0),12,1)+1)),"z"," ")&amp;IF(TRUNC(TEXT(D39,n0)),"","Ноль ")&amp;"рубл"&amp;VLOOKUP(MOD(MAX(MOD(MID(TEXT(D39,n0),11,2)-11,100),9),10),{0,"ь ";1,"я ";4,"ей "},2)," рубл",") рубл")&amp;RIGHT(TEXT(D39,n0),2)&amp;" коп."</f>
        <v>102 558 (Сто две тысячи пятьсот пятьдесят восемь) рублей ,0 коп.</v>
      </c>
      <c r="F39" s="38"/>
      <c r="H39" s="39"/>
      <c r="K39" s="40"/>
      <c r="L39" s="41"/>
      <c r="M39" s="8"/>
      <c r="N39" s="8"/>
      <c r="O39" s="8"/>
    </row>
    <row r="40" spans="1:15" s="6" customFormat="1" ht="39" customHeight="1" x14ac:dyDescent="0.2">
      <c r="A40" s="47" t="s">
        <v>11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1"/>
      <c r="M40" s="8"/>
      <c r="N40" s="8"/>
      <c r="O40" s="8"/>
    </row>
    <row r="41" spans="1:15" s="6" customFormat="1" ht="21" customHeight="1" x14ac:dyDescent="0.2">
      <c r="A41" s="48" t="s">
        <v>15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8" t="s">
        <v>13</v>
      </c>
      <c r="N41" s="8"/>
      <c r="O41" s="8"/>
    </row>
    <row r="42" spans="1:15" s="6" customFormat="1" ht="14.25" x14ac:dyDescent="0.2">
      <c r="B42" s="49"/>
      <c r="C42" s="49"/>
      <c r="D42" s="50"/>
      <c r="F42" s="38"/>
      <c r="H42" s="39"/>
      <c r="M42" s="8"/>
      <c r="N42" s="8"/>
      <c r="O42" s="8"/>
    </row>
    <row r="43" spans="1:15" s="6" customFormat="1" ht="14.25" x14ac:dyDescent="0.2">
      <c r="B43" s="49"/>
      <c r="C43" s="49"/>
      <c r="D43" s="50"/>
      <c r="F43" s="38"/>
      <c r="H43" s="39"/>
      <c r="M43" s="8"/>
      <c r="N43" s="8"/>
      <c r="O43" s="8"/>
    </row>
    <row r="44" spans="1:15" s="6" customFormat="1" ht="14.25" x14ac:dyDescent="0.2">
      <c r="B44" s="49"/>
      <c r="C44" s="49"/>
      <c r="D44" s="50"/>
      <c r="F44" s="38"/>
      <c r="H44" s="39"/>
      <c r="M44" s="8"/>
      <c r="N44" s="8"/>
      <c r="O44" s="8"/>
    </row>
    <row r="45" spans="1:15" s="6" customFormat="1" ht="14.25" x14ac:dyDescent="0.2">
      <c r="B45" s="49"/>
      <c r="C45" s="49"/>
      <c r="D45" s="50"/>
      <c r="F45" s="38"/>
      <c r="H45" s="39"/>
      <c r="M45" s="8"/>
      <c r="N45" s="8"/>
      <c r="O45" s="8"/>
    </row>
    <row r="46" spans="1:15" s="6" customFormat="1" ht="14.25" x14ac:dyDescent="0.2">
      <c r="B46" s="49"/>
      <c r="C46" s="51"/>
      <c r="D46" s="50"/>
      <c r="F46" s="38"/>
      <c r="H46" s="39"/>
      <c r="M46" s="8"/>
      <c r="N46" s="8"/>
      <c r="O46" s="8"/>
    </row>
    <row r="47" spans="1:15" s="6" customFormat="1" ht="14.25" x14ac:dyDescent="0.2">
      <c r="D47" s="16"/>
      <c r="F47" s="38"/>
      <c r="H47" s="39"/>
      <c r="M47" s="8"/>
      <c r="N47" s="8"/>
      <c r="O47" s="8"/>
    </row>
    <row r="48" spans="1:15" s="6" customFormat="1" ht="14.25" x14ac:dyDescent="0.2">
      <c r="D48" s="16"/>
      <c r="F48" s="38"/>
      <c r="H48" s="39"/>
      <c r="M48" s="8"/>
      <c r="N48" s="8"/>
      <c r="O48" s="8"/>
    </row>
    <row r="49" spans="4:15" s="6" customFormat="1" ht="14.25" x14ac:dyDescent="0.2">
      <c r="D49" s="16"/>
      <c r="F49" s="38"/>
      <c r="H49" s="39"/>
      <c r="M49" s="8"/>
      <c r="N49" s="8"/>
      <c r="O49" s="8"/>
    </row>
    <row r="50" spans="4:15" s="6" customFormat="1" ht="14.25" x14ac:dyDescent="0.2">
      <c r="D50" s="16"/>
      <c r="F50" s="38"/>
      <c r="H50" s="39"/>
      <c r="M50" s="8"/>
      <c r="N50" s="8"/>
      <c r="O50" s="8"/>
    </row>
    <row r="51" spans="4:15" s="6" customFormat="1" ht="14.25" x14ac:dyDescent="0.2">
      <c r="D51" s="16"/>
      <c r="F51" s="38"/>
      <c r="H51" s="39"/>
      <c r="M51" s="8"/>
      <c r="N51" s="8"/>
      <c r="O51" s="8"/>
    </row>
    <row r="52" spans="4:15" s="6" customFormat="1" ht="14.25" x14ac:dyDescent="0.2">
      <c r="D52" s="16"/>
      <c r="F52" s="38"/>
      <c r="H52" s="39"/>
      <c r="M52" s="8"/>
      <c r="N52" s="8"/>
      <c r="O52" s="8"/>
    </row>
    <row r="53" spans="4:15" s="6" customFormat="1" ht="14.25" x14ac:dyDescent="0.2">
      <c r="D53" s="16"/>
      <c r="F53" s="38"/>
      <c r="H53" s="39"/>
      <c r="M53" s="8"/>
      <c r="N53" s="8"/>
      <c r="O53" s="8"/>
    </row>
    <row r="54" spans="4:15" s="6" customFormat="1" ht="14.25" x14ac:dyDescent="0.2">
      <c r="D54" s="16"/>
      <c r="F54" s="38"/>
      <c r="H54" s="39"/>
      <c r="M54" s="8"/>
      <c r="N54" s="8"/>
      <c r="O54" s="8"/>
    </row>
    <row r="55" spans="4:15" s="6" customFormat="1" ht="14.25" x14ac:dyDescent="0.2">
      <c r="D55" s="16"/>
      <c r="F55" s="38"/>
      <c r="H55" s="39"/>
      <c r="M55" s="8"/>
      <c r="N55" s="8"/>
      <c r="O55" s="8"/>
    </row>
    <row r="56" spans="4:15" s="6" customFormat="1" ht="14.25" x14ac:dyDescent="0.2">
      <c r="D56" s="16"/>
      <c r="F56" s="38"/>
      <c r="H56" s="39"/>
      <c r="M56" s="8"/>
      <c r="N56" s="8"/>
      <c r="O56" s="8"/>
    </row>
    <row r="57" spans="4:15" s="6" customFormat="1" ht="14.25" x14ac:dyDescent="0.2">
      <c r="D57" s="16"/>
      <c r="F57" s="38"/>
      <c r="H57" s="39"/>
      <c r="M57" s="8"/>
      <c r="N57" s="8"/>
      <c r="O57" s="8"/>
    </row>
    <row r="58" spans="4:15" s="6" customFormat="1" ht="14.25" x14ac:dyDescent="0.2">
      <c r="D58" s="16"/>
      <c r="F58" s="38"/>
      <c r="H58" s="39"/>
      <c r="M58" s="8"/>
      <c r="N58" s="8"/>
      <c r="O58" s="8"/>
    </row>
    <row r="59" spans="4:15" s="6" customFormat="1" ht="14.25" x14ac:dyDescent="0.2">
      <c r="D59" s="16"/>
      <c r="F59" s="38"/>
      <c r="H59" s="39"/>
      <c r="M59" s="8"/>
      <c r="N59" s="8"/>
      <c r="O59" s="8"/>
    </row>
    <row r="60" spans="4:15" s="6" customFormat="1" ht="14.25" x14ac:dyDescent="0.2">
      <c r="D60" s="16"/>
      <c r="F60" s="38"/>
      <c r="H60" s="39"/>
      <c r="M60" s="8"/>
      <c r="N60" s="8"/>
      <c r="O60" s="8"/>
    </row>
    <row r="61" spans="4:15" s="6" customFormat="1" ht="14.25" x14ac:dyDescent="0.2">
      <c r="D61" s="16"/>
      <c r="F61" s="38"/>
      <c r="H61" s="39"/>
      <c r="M61" s="8"/>
      <c r="N61" s="8"/>
      <c r="O61" s="8"/>
    </row>
    <row r="62" spans="4:15" s="6" customFormat="1" ht="14.25" x14ac:dyDescent="0.2">
      <c r="D62" s="16"/>
      <c r="F62" s="38"/>
      <c r="H62" s="39"/>
      <c r="M62" s="8"/>
      <c r="N62" s="8"/>
      <c r="O62" s="8"/>
    </row>
    <row r="63" spans="4:15" s="6" customFormat="1" ht="14.25" x14ac:dyDescent="0.2">
      <c r="D63" s="16"/>
      <c r="F63" s="38"/>
      <c r="H63" s="39"/>
      <c r="M63" s="8"/>
      <c r="N63" s="8"/>
      <c r="O63" s="8"/>
    </row>
    <row r="64" spans="4:15" s="6" customFormat="1" ht="14.25" x14ac:dyDescent="0.2">
      <c r="D64" s="16"/>
      <c r="F64" s="38"/>
      <c r="H64" s="39"/>
      <c r="M64" s="8"/>
      <c r="N64" s="8"/>
      <c r="O64" s="8"/>
    </row>
    <row r="65" spans="4:15" s="6" customFormat="1" ht="14.25" x14ac:dyDescent="0.2">
      <c r="D65" s="16"/>
      <c r="F65" s="38"/>
      <c r="H65" s="39"/>
      <c r="M65" s="8"/>
      <c r="N65" s="8"/>
      <c r="O65" s="8"/>
    </row>
    <row r="66" spans="4:15" s="6" customFormat="1" ht="14.25" x14ac:dyDescent="0.2">
      <c r="D66" s="16"/>
      <c r="F66" s="38"/>
      <c r="H66" s="39"/>
      <c r="M66" s="8"/>
      <c r="N66" s="8"/>
      <c r="O66" s="8"/>
    </row>
    <row r="67" spans="4:15" s="6" customFormat="1" ht="14.25" x14ac:dyDescent="0.2">
      <c r="D67" s="16"/>
      <c r="F67" s="38"/>
      <c r="H67" s="39"/>
      <c r="M67" s="8"/>
      <c r="N67" s="8"/>
      <c r="O67" s="8"/>
    </row>
    <row r="68" spans="4:15" s="6" customFormat="1" ht="14.25" x14ac:dyDescent="0.2">
      <c r="D68" s="16"/>
      <c r="F68" s="38"/>
      <c r="H68" s="39"/>
      <c r="M68" s="8"/>
      <c r="N68" s="8"/>
      <c r="O68" s="8"/>
    </row>
    <row r="69" spans="4:15" s="6" customFormat="1" ht="14.25" x14ac:dyDescent="0.2">
      <c r="D69" s="16"/>
      <c r="F69" s="38"/>
      <c r="H69" s="39"/>
      <c r="M69" s="8"/>
      <c r="N69" s="8"/>
      <c r="O69" s="8"/>
    </row>
    <row r="70" spans="4:15" s="6" customFormat="1" ht="14.25" x14ac:dyDescent="0.2">
      <c r="D70" s="16"/>
      <c r="F70" s="38"/>
      <c r="H70" s="39"/>
      <c r="M70" s="8"/>
      <c r="N70" s="8"/>
      <c r="O70" s="8"/>
    </row>
    <row r="71" spans="4:15" s="6" customFormat="1" ht="14.25" x14ac:dyDescent="0.2">
      <c r="D71" s="16"/>
      <c r="F71" s="38"/>
      <c r="H71" s="39"/>
      <c r="M71" s="8"/>
      <c r="N71" s="8"/>
      <c r="O71" s="8"/>
    </row>
    <row r="72" spans="4:15" s="6" customFormat="1" ht="14.25" x14ac:dyDescent="0.2">
      <c r="D72" s="16"/>
      <c r="F72" s="38"/>
      <c r="H72" s="39"/>
      <c r="M72" s="8"/>
      <c r="N72" s="8"/>
      <c r="O72" s="8"/>
    </row>
    <row r="73" spans="4:15" s="6" customFormat="1" ht="14.25" x14ac:dyDescent="0.2">
      <c r="D73" s="16"/>
      <c r="F73" s="38"/>
      <c r="H73" s="39"/>
      <c r="M73" s="8"/>
      <c r="N73" s="8"/>
      <c r="O73" s="8"/>
    </row>
    <row r="74" spans="4:15" s="6" customFormat="1" ht="14.25" x14ac:dyDescent="0.2">
      <c r="D74" s="16"/>
      <c r="F74" s="38"/>
      <c r="H74" s="39"/>
      <c r="M74" s="8"/>
      <c r="N74" s="8"/>
      <c r="O74" s="8"/>
    </row>
    <row r="75" spans="4:15" s="6" customFormat="1" ht="14.25" x14ac:dyDescent="0.2">
      <c r="D75" s="16"/>
      <c r="F75" s="38"/>
      <c r="H75" s="39"/>
      <c r="M75" s="8"/>
      <c r="N75" s="8"/>
      <c r="O75" s="8"/>
    </row>
    <row r="76" spans="4:15" s="6" customFormat="1" ht="14.25" x14ac:dyDescent="0.2">
      <c r="D76" s="16"/>
      <c r="F76" s="38"/>
      <c r="H76" s="39"/>
      <c r="M76" s="8"/>
      <c r="N76" s="8"/>
      <c r="O76" s="8"/>
    </row>
    <row r="77" spans="4:15" s="6" customFormat="1" ht="14.25" x14ac:dyDescent="0.2">
      <c r="D77" s="16"/>
      <c r="F77" s="38"/>
      <c r="H77" s="39"/>
      <c r="M77" s="8"/>
      <c r="N77" s="8"/>
      <c r="O77" s="8"/>
    </row>
    <row r="78" spans="4:15" s="6" customFormat="1" ht="14.25" x14ac:dyDescent="0.2">
      <c r="D78" s="16"/>
      <c r="F78" s="38"/>
      <c r="H78" s="39"/>
      <c r="M78" s="8"/>
      <c r="N78" s="8"/>
      <c r="O78" s="8"/>
    </row>
    <row r="79" spans="4:15" s="6" customFormat="1" ht="14.25" x14ac:dyDescent="0.2">
      <c r="D79" s="16"/>
      <c r="F79" s="38"/>
      <c r="H79" s="39"/>
      <c r="M79" s="8"/>
      <c r="N79" s="8"/>
      <c r="O79" s="8"/>
    </row>
    <row r="80" spans="4:15" s="6" customFormat="1" ht="14.25" x14ac:dyDescent="0.2">
      <c r="D80" s="16"/>
      <c r="F80" s="38"/>
      <c r="H80" s="39"/>
      <c r="M80" s="8"/>
      <c r="N80" s="8"/>
      <c r="O80" s="8"/>
    </row>
    <row r="81" spans="4:15" s="6" customFormat="1" ht="14.25" x14ac:dyDescent="0.2">
      <c r="D81" s="16"/>
      <c r="F81" s="38"/>
      <c r="H81" s="39"/>
      <c r="M81" s="8"/>
      <c r="N81" s="8"/>
      <c r="O81" s="8"/>
    </row>
    <row r="82" spans="4:15" s="6" customFormat="1" ht="14.25" x14ac:dyDescent="0.2">
      <c r="D82" s="16"/>
      <c r="F82" s="38"/>
      <c r="H82" s="39"/>
      <c r="M82" s="8"/>
      <c r="N82" s="8"/>
      <c r="O82" s="8"/>
    </row>
    <row r="83" spans="4:15" s="6" customFormat="1" ht="14.25" x14ac:dyDescent="0.2">
      <c r="D83" s="16"/>
      <c r="F83" s="38"/>
      <c r="H83" s="39"/>
      <c r="M83" s="8"/>
      <c r="N83" s="8"/>
      <c r="O83" s="8"/>
    </row>
    <row r="84" spans="4:15" s="6" customFormat="1" ht="14.25" x14ac:dyDescent="0.2">
      <c r="D84" s="16"/>
      <c r="F84" s="38"/>
      <c r="H84" s="39"/>
      <c r="M84" s="8"/>
      <c r="N84" s="8"/>
      <c r="O84" s="8"/>
    </row>
    <row r="85" spans="4:15" s="6" customFormat="1" ht="14.25" x14ac:dyDescent="0.2">
      <c r="D85" s="16"/>
      <c r="F85" s="38"/>
      <c r="H85" s="39"/>
      <c r="M85" s="8"/>
      <c r="N85" s="8"/>
      <c r="O85" s="8"/>
    </row>
    <row r="86" spans="4:15" s="6" customFormat="1" ht="14.25" x14ac:dyDescent="0.2">
      <c r="D86" s="16"/>
      <c r="F86" s="38"/>
      <c r="H86" s="39"/>
      <c r="M86" s="8"/>
      <c r="N86" s="8"/>
      <c r="O86" s="8"/>
    </row>
    <row r="87" spans="4:15" s="6" customFormat="1" ht="14.25" x14ac:dyDescent="0.2">
      <c r="D87" s="16"/>
      <c r="F87" s="38"/>
      <c r="H87" s="39"/>
      <c r="M87" s="8"/>
      <c r="N87" s="8"/>
      <c r="O87" s="8"/>
    </row>
    <row r="88" spans="4:15" s="6" customFormat="1" ht="14.25" x14ac:dyDescent="0.2">
      <c r="D88" s="16"/>
      <c r="F88" s="38"/>
      <c r="H88" s="39"/>
      <c r="M88" s="8"/>
      <c r="N88" s="8"/>
      <c r="O88" s="8"/>
    </row>
    <row r="89" spans="4:15" s="6" customFormat="1" ht="14.25" x14ac:dyDescent="0.2">
      <c r="D89" s="16"/>
      <c r="F89" s="38"/>
      <c r="H89" s="39"/>
      <c r="M89" s="8"/>
      <c r="N89" s="8"/>
      <c r="O89" s="8"/>
    </row>
    <row r="90" spans="4:15" s="6" customFormat="1" ht="14.25" x14ac:dyDescent="0.2">
      <c r="D90" s="16"/>
      <c r="F90" s="38"/>
      <c r="H90" s="39"/>
      <c r="M90" s="8"/>
      <c r="N90" s="8"/>
      <c r="O90" s="8"/>
    </row>
    <row r="91" spans="4:15" s="6" customFormat="1" ht="14.25" x14ac:dyDescent="0.2">
      <c r="D91" s="16"/>
      <c r="F91" s="38"/>
      <c r="H91" s="39"/>
      <c r="M91" s="8"/>
      <c r="N91" s="8"/>
      <c r="O91" s="8"/>
    </row>
    <row r="92" spans="4:15" s="6" customFormat="1" ht="14.25" x14ac:dyDescent="0.2">
      <c r="D92" s="16"/>
      <c r="F92" s="38"/>
      <c r="H92" s="39"/>
      <c r="M92" s="8"/>
      <c r="N92" s="8"/>
      <c r="O92" s="8"/>
    </row>
    <row r="93" spans="4:15" s="6" customFormat="1" ht="14.25" x14ac:dyDescent="0.2">
      <c r="D93" s="16"/>
      <c r="F93" s="38"/>
      <c r="H93" s="39"/>
      <c r="M93" s="8"/>
      <c r="N93" s="8"/>
      <c r="O93" s="8"/>
    </row>
    <row r="94" spans="4:15" s="6" customFormat="1" ht="14.25" x14ac:dyDescent="0.2">
      <c r="D94" s="16"/>
      <c r="F94" s="38"/>
      <c r="H94" s="39"/>
      <c r="M94" s="8"/>
      <c r="N94" s="8"/>
      <c r="O94" s="8"/>
    </row>
    <row r="95" spans="4:15" s="6" customFormat="1" ht="14.25" x14ac:dyDescent="0.2">
      <c r="D95" s="16"/>
      <c r="F95" s="38"/>
      <c r="H95" s="39"/>
      <c r="M95" s="8"/>
      <c r="N95" s="8"/>
      <c r="O95" s="8"/>
    </row>
    <row r="96" spans="4:15" s="6" customFormat="1" ht="14.25" x14ac:dyDescent="0.2">
      <c r="D96" s="16"/>
      <c r="F96" s="38"/>
      <c r="H96" s="39" t="s">
        <v>12</v>
      </c>
      <c r="M96" s="8"/>
      <c r="N96" s="8"/>
      <c r="O96" s="8"/>
    </row>
    <row r="97" spans="4:15" s="6" customFormat="1" ht="14.25" x14ac:dyDescent="0.2">
      <c r="D97" s="16"/>
      <c r="F97" s="38"/>
      <c r="H97" s="39"/>
      <c r="M97" s="8"/>
      <c r="N97" s="8"/>
      <c r="O97" s="8"/>
    </row>
    <row r="98" spans="4:15" s="6" customFormat="1" ht="14.25" x14ac:dyDescent="0.2">
      <c r="D98" s="16"/>
      <c r="F98" s="38"/>
      <c r="H98" s="39"/>
      <c r="M98" s="8"/>
      <c r="N98" s="8"/>
      <c r="O98" s="8"/>
    </row>
    <row r="99" spans="4:15" s="6" customFormat="1" ht="14.25" x14ac:dyDescent="0.2">
      <c r="D99" s="16"/>
      <c r="F99" s="38"/>
      <c r="H99" s="39"/>
      <c r="M99" s="8"/>
      <c r="N99" s="8"/>
      <c r="O99" s="8"/>
    </row>
    <row r="100" spans="4:15" s="6" customFormat="1" ht="14.25" x14ac:dyDescent="0.2">
      <c r="D100" s="16"/>
      <c r="F100" s="38"/>
      <c r="H100" s="39"/>
      <c r="M100" s="8"/>
      <c r="N100" s="8"/>
      <c r="O100" s="8"/>
    </row>
    <row r="101" spans="4:15" s="6" customFormat="1" ht="14.25" x14ac:dyDescent="0.2">
      <c r="D101" s="16"/>
      <c r="F101" s="38"/>
      <c r="H101" s="39"/>
      <c r="M101" s="8"/>
      <c r="N101" s="8"/>
      <c r="O101" s="8"/>
    </row>
    <row r="102" spans="4:15" s="6" customFormat="1" ht="14.25" x14ac:dyDescent="0.2">
      <c r="D102" s="16"/>
      <c r="F102" s="38"/>
      <c r="H102" s="39"/>
      <c r="M102" s="8"/>
      <c r="N102" s="8"/>
      <c r="O102" s="8"/>
    </row>
    <row r="103" spans="4:15" s="6" customFormat="1" ht="14.25" x14ac:dyDescent="0.2">
      <c r="D103" s="16"/>
      <c r="F103" s="38"/>
      <c r="H103" s="39"/>
      <c r="M103" s="8"/>
      <c r="N103" s="8"/>
      <c r="O103" s="8"/>
    </row>
    <row r="104" spans="4:15" s="6" customFormat="1" ht="14.25" x14ac:dyDescent="0.2">
      <c r="D104" s="16"/>
      <c r="F104" s="38"/>
      <c r="H104" s="39"/>
      <c r="M104" s="8"/>
      <c r="N104" s="8"/>
      <c r="O104" s="8"/>
    </row>
    <row r="105" spans="4:15" s="6" customFormat="1" ht="14.25" x14ac:dyDescent="0.2">
      <c r="D105" s="16"/>
      <c r="F105" s="38"/>
      <c r="H105" s="39"/>
      <c r="M105" s="8"/>
      <c r="N105" s="8"/>
      <c r="O105" s="8"/>
    </row>
    <row r="106" spans="4:15" s="6" customFormat="1" ht="14.25" x14ac:dyDescent="0.2">
      <c r="D106" s="16"/>
      <c r="F106" s="38"/>
      <c r="H106" s="39"/>
      <c r="M106" s="8"/>
      <c r="N106" s="8"/>
      <c r="O106" s="8"/>
    </row>
    <row r="107" spans="4:15" s="6" customFormat="1" ht="14.25" x14ac:dyDescent="0.2">
      <c r="D107" s="16"/>
      <c r="F107" s="38"/>
      <c r="H107" s="39"/>
      <c r="M107" s="8"/>
      <c r="N107" s="8"/>
      <c r="O107" s="8"/>
    </row>
    <row r="108" spans="4:15" s="6" customFormat="1" ht="14.25" x14ac:dyDescent="0.2">
      <c r="D108" s="16"/>
      <c r="F108" s="38"/>
      <c r="H108" s="39"/>
      <c r="M108" s="8"/>
      <c r="N108" s="8"/>
      <c r="O108" s="8"/>
    </row>
    <row r="109" spans="4:15" s="6" customFormat="1" ht="14.25" x14ac:dyDescent="0.2">
      <c r="D109" s="16"/>
      <c r="F109" s="38"/>
      <c r="H109" s="39"/>
      <c r="M109" s="8"/>
      <c r="N109" s="8"/>
      <c r="O109" s="8"/>
    </row>
    <row r="110" spans="4:15" s="6" customFormat="1" ht="14.25" x14ac:dyDescent="0.2">
      <c r="D110" s="16"/>
      <c r="F110" s="38"/>
      <c r="H110" s="39"/>
      <c r="M110" s="8"/>
      <c r="N110" s="8"/>
      <c r="O110" s="8"/>
    </row>
    <row r="111" spans="4:15" s="6" customFormat="1" ht="14.25" x14ac:dyDescent="0.2">
      <c r="D111" s="16"/>
      <c r="F111" s="38"/>
      <c r="H111" s="39"/>
      <c r="M111" s="8"/>
      <c r="N111" s="8"/>
      <c r="O111" s="8"/>
    </row>
    <row r="112" spans="4:15" s="6" customFormat="1" ht="14.25" x14ac:dyDescent="0.2">
      <c r="D112" s="16"/>
      <c r="F112" s="38"/>
      <c r="H112" s="39"/>
      <c r="M112" s="8"/>
      <c r="N112" s="8"/>
      <c r="O112" s="8"/>
    </row>
    <row r="113" spans="4:15" s="6" customFormat="1" ht="14.25" x14ac:dyDescent="0.2">
      <c r="D113" s="16"/>
      <c r="F113" s="38"/>
      <c r="H113" s="39"/>
      <c r="M113" s="8"/>
      <c r="N113" s="8"/>
      <c r="O113" s="8"/>
    </row>
    <row r="114" spans="4:15" s="6" customFormat="1" ht="14.25" x14ac:dyDescent="0.2">
      <c r="D114" s="16"/>
      <c r="F114" s="38"/>
      <c r="H114" s="39"/>
      <c r="M114" s="8"/>
      <c r="N114" s="8"/>
      <c r="O114" s="8"/>
    </row>
    <row r="115" spans="4:15" s="6" customFormat="1" ht="14.25" x14ac:dyDescent="0.2">
      <c r="D115" s="16"/>
      <c r="F115" s="38"/>
      <c r="H115" s="39"/>
      <c r="M115" s="8"/>
      <c r="N115" s="8"/>
      <c r="O115" s="8"/>
    </row>
    <row r="116" spans="4:15" s="6" customFormat="1" ht="14.25" x14ac:dyDescent="0.2">
      <c r="D116" s="16"/>
      <c r="F116" s="38"/>
      <c r="H116" s="39"/>
      <c r="M116" s="8"/>
      <c r="N116" s="8"/>
      <c r="O116" s="8"/>
    </row>
    <row r="117" spans="4:15" s="6" customFormat="1" ht="14.25" x14ac:dyDescent="0.2">
      <c r="D117" s="16"/>
      <c r="F117" s="38"/>
      <c r="H117" s="39"/>
      <c r="M117" s="8"/>
      <c r="N117" s="8"/>
      <c r="O117" s="8"/>
    </row>
    <row r="118" spans="4:15" s="6" customFormat="1" ht="14.25" x14ac:dyDescent="0.2">
      <c r="D118" s="16"/>
      <c r="F118" s="38"/>
      <c r="H118" s="39"/>
      <c r="M118" s="8"/>
      <c r="N118" s="8"/>
      <c r="O118" s="8"/>
    </row>
    <row r="119" spans="4:15" s="6" customFormat="1" ht="14.25" x14ac:dyDescent="0.2">
      <c r="D119" s="16"/>
      <c r="F119" s="38"/>
      <c r="H119" s="39"/>
      <c r="M119" s="8"/>
      <c r="N119" s="8"/>
      <c r="O119" s="8"/>
    </row>
    <row r="120" spans="4:15" s="6" customFormat="1" ht="14.25" x14ac:dyDescent="0.2">
      <c r="D120" s="16"/>
      <c r="F120" s="38"/>
      <c r="H120" s="39"/>
      <c r="M120" s="8"/>
      <c r="N120" s="8"/>
      <c r="O120" s="8"/>
    </row>
    <row r="121" spans="4:15" s="6" customFormat="1" ht="14.25" x14ac:dyDescent="0.2">
      <c r="D121" s="16"/>
      <c r="F121" s="38"/>
      <c r="H121" s="39"/>
      <c r="M121" s="8"/>
      <c r="N121" s="8"/>
      <c r="O121" s="8"/>
    </row>
    <row r="122" spans="4:15" s="6" customFormat="1" ht="14.25" x14ac:dyDescent="0.2">
      <c r="D122" s="16"/>
      <c r="F122" s="38"/>
      <c r="H122" s="39"/>
      <c r="M122" s="8"/>
      <c r="N122" s="8"/>
      <c r="O122" s="8"/>
    </row>
    <row r="123" spans="4:15" s="6" customFormat="1" ht="14.25" x14ac:dyDescent="0.2">
      <c r="D123" s="16"/>
      <c r="F123" s="38"/>
      <c r="H123" s="39"/>
      <c r="M123" s="8"/>
      <c r="N123" s="8"/>
      <c r="O123" s="8"/>
    </row>
    <row r="124" spans="4:15" s="6" customFormat="1" ht="14.25" x14ac:dyDescent="0.2">
      <c r="D124" s="16"/>
      <c r="F124" s="38"/>
      <c r="H124" s="39"/>
      <c r="M124" s="8"/>
      <c r="N124" s="8"/>
      <c r="O124" s="8"/>
    </row>
    <row r="125" spans="4:15" s="6" customFormat="1" ht="14.25" x14ac:dyDescent="0.2">
      <c r="D125" s="16"/>
      <c r="F125" s="38"/>
      <c r="H125" s="39"/>
      <c r="M125" s="8"/>
      <c r="N125" s="8"/>
      <c r="O125" s="8"/>
    </row>
    <row r="126" spans="4:15" s="6" customFormat="1" ht="14.25" x14ac:dyDescent="0.2">
      <c r="D126" s="16"/>
      <c r="F126" s="38"/>
      <c r="H126" s="39"/>
      <c r="M126" s="8"/>
      <c r="N126" s="8"/>
      <c r="O126" s="8"/>
    </row>
    <row r="127" spans="4:15" s="6" customFormat="1" ht="14.25" x14ac:dyDescent="0.2">
      <c r="D127" s="16"/>
      <c r="F127" s="38"/>
      <c r="H127" s="39"/>
      <c r="M127" s="8"/>
      <c r="N127" s="8"/>
      <c r="O127" s="8"/>
    </row>
    <row r="128" spans="4:15" s="6" customFormat="1" ht="14.25" x14ac:dyDescent="0.2">
      <c r="D128" s="16"/>
      <c r="F128" s="38"/>
      <c r="H128" s="39"/>
      <c r="M128" s="8"/>
      <c r="N128" s="8"/>
      <c r="O128" s="8"/>
    </row>
    <row r="129" spans="4:15" s="6" customFormat="1" ht="14.25" x14ac:dyDescent="0.2">
      <c r="D129" s="16"/>
      <c r="F129" s="38"/>
      <c r="H129" s="39"/>
      <c r="M129" s="8"/>
      <c r="N129" s="8"/>
      <c r="O129" s="8"/>
    </row>
    <row r="130" spans="4:15" s="6" customFormat="1" ht="14.25" x14ac:dyDescent="0.2">
      <c r="D130" s="16"/>
      <c r="F130" s="38"/>
      <c r="H130" s="39"/>
      <c r="M130" s="8"/>
      <c r="N130" s="8"/>
      <c r="O130" s="8"/>
    </row>
    <row r="131" spans="4:15" s="6" customFormat="1" ht="14.25" x14ac:dyDescent="0.2">
      <c r="D131" s="16"/>
      <c r="F131" s="38"/>
      <c r="H131" s="39"/>
      <c r="M131" s="8"/>
      <c r="N131" s="8"/>
      <c r="O131" s="8"/>
    </row>
    <row r="132" spans="4:15" s="6" customFormat="1" ht="14.25" x14ac:dyDescent="0.2">
      <c r="D132" s="16"/>
      <c r="F132" s="38"/>
      <c r="H132" s="39"/>
      <c r="M132" s="8"/>
      <c r="N132" s="8"/>
      <c r="O132" s="8"/>
    </row>
    <row r="133" spans="4:15" s="6" customFormat="1" ht="14.25" x14ac:dyDescent="0.2">
      <c r="D133" s="16"/>
      <c r="F133" s="38"/>
      <c r="H133" s="39"/>
      <c r="M133" s="8"/>
      <c r="N133" s="8"/>
      <c r="O133" s="8"/>
    </row>
    <row r="134" spans="4:15" s="6" customFormat="1" ht="14.25" x14ac:dyDescent="0.2">
      <c r="D134" s="16"/>
      <c r="F134" s="38"/>
      <c r="H134" s="39"/>
      <c r="M134" s="8"/>
      <c r="N134" s="8"/>
      <c r="O134" s="8"/>
    </row>
    <row r="135" spans="4:15" s="6" customFormat="1" ht="14.25" x14ac:dyDescent="0.2">
      <c r="D135" s="16"/>
      <c r="F135" s="38"/>
      <c r="H135" s="39"/>
      <c r="M135" s="8"/>
      <c r="N135" s="8"/>
      <c r="O135" s="8"/>
    </row>
    <row r="136" spans="4:15" s="6" customFormat="1" ht="14.25" x14ac:dyDescent="0.2">
      <c r="D136" s="16"/>
      <c r="F136" s="38"/>
      <c r="H136" s="39"/>
      <c r="M136" s="8"/>
      <c r="N136" s="8"/>
      <c r="O136" s="8"/>
    </row>
    <row r="137" spans="4:15" s="6" customFormat="1" ht="14.25" x14ac:dyDescent="0.2">
      <c r="D137" s="16"/>
      <c r="F137" s="38"/>
      <c r="H137" s="39"/>
      <c r="M137" s="8"/>
      <c r="N137" s="8"/>
      <c r="O137" s="8"/>
    </row>
    <row r="138" spans="4:15" x14ac:dyDescent="0.25">
      <c r="H138" s="2"/>
    </row>
    <row r="139" spans="4:15" x14ac:dyDescent="0.25">
      <c r="H139" s="2"/>
    </row>
    <row r="140" spans="4:15" x14ac:dyDescent="0.25">
      <c r="H140" s="2"/>
    </row>
    <row r="141" spans="4:15" x14ac:dyDescent="0.25">
      <c r="H141" s="2"/>
    </row>
    <row r="142" spans="4:15" x14ac:dyDescent="0.25">
      <c r="H142" s="2"/>
    </row>
    <row r="143" spans="4:15" x14ac:dyDescent="0.25">
      <c r="H143" s="2"/>
    </row>
    <row r="144" spans="4:15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  <row r="215" spans="8:8" x14ac:dyDescent="0.25">
      <c r="H215" s="2"/>
    </row>
    <row r="216" spans="8:8" x14ac:dyDescent="0.25">
      <c r="H216" s="2"/>
    </row>
    <row r="217" spans="8:8" x14ac:dyDescent="0.25">
      <c r="H217" s="2"/>
    </row>
    <row r="218" spans="8:8" x14ac:dyDescent="0.25">
      <c r="H218" s="2"/>
    </row>
    <row r="219" spans="8:8" x14ac:dyDescent="0.25">
      <c r="H219" s="2"/>
    </row>
    <row r="220" spans="8:8" x14ac:dyDescent="0.25">
      <c r="H220" s="2"/>
    </row>
    <row r="221" spans="8:8" x14ac:dyDescent="0.25">
      <c r="H221" s="2"/>
    </row>
    <row r="222" spans="8:8" x14ac:dyDescent="0.25">
      <c r="H222" s="2"/>
    </row>
    <row r="223" spans="8:8" x14ac:dyDescent="0.25">
      <c r="H223" s="2"/>
    </row>
    <row r="224" spans="8:8" x14ac:dyDescent="0.25">
      <c r="H224" s="2"/>
    </row>
    <row r="225" spans="8:8" x14ac:dyDescent="0.25">
      <c r="H225" s="2"/>
    </row>
    <row r="226" spans="8:8" x14ac:dyDescent="0.25">
      <c r="H226" s="2"/>
    </row>
    <row r="227" spans="8:8" x14ac:dyDescent="0.25">
      <c r="H227" s="2"/>
    </row>
    <row r="228" spans="8:8" x14ac:dyDescent="0.25">
      <c r="H228" s="2"/>
    </row>
    <row r="229" spans="8:8" x14ac:dyDescent="0.25">
      <c r="H229" s="2"/>
    </row>
    <row r="230" spans="8:8" x14ac:dyDescent="0.25">
      <c r="H230" s="2"/>
    </row>
    <row r="231" spans="8:8" x14ac:dyDescent="0.25">
      <c r="H231" s="2"/>
    </row>
    <row r="232" spans="8:8" x14ac:dyDescent="0.25">
      <c r="H232" s="2"/>
    </row>
    <row r="233" spans="8:8" x14ac:dyDescent="0.25">
      <c r="H233" s="2"/>
    </row>
    <row r="234" spans="8:8" x14ac:dyDescent="0.25">
      <c r="H234" s="2"/>
    </row>
    <row r="235" spans="8:8" x14ac:dyDescent="0.25">
      <c r="H235" s="2"/>
    </row>
    <row r="236" spans="8:8" x14ac:dyDescent="0.25">
      <c r="H236" s="2"/>
    </row>
    <row r="237" spans="8:8" x14ac:dyDescent="0.25">
      <c r="H237" s="2"/>
    </row>
    <row r="238" spans="8:8" x14ac:dyDescent="0.25">
      <c r="H238" s="2"/>
    </row>
    <row r="239" spans="8:8" x14ac:dyDescent="0.25">
      <c r="H239" s="2"/>
    </row>
    <row r="240" spans="8:8" x14ac:dyDescent="0.25">
      <c r="H240" s="2"/>
    </row>
    <row r="241" spans="8:8" x14ac:dyDescent="0.25">
      <c r="H241" s="2"/>
    </row>
    <row r="242" spans="8:8" x14ac:dyDescent="0.25">
      <c r="H242" s="2"/>
    </row>
    <row r="243" spans="8:8" x14ac:dyDescent="0.25">
      <c r="H243" s="2"/>
    </row>
    <row r="244" spans="8:8" x14ac:dyDescent="0.25">
      <c r="H244" s="2"/>
    </row>
    <row r="245" spans="8:8" x14ac:dyDescent="0.25">
      <c r="H245" s="2"/>
    </row>
    <row r="246" spans="8:8" x14ac:dyDescent="0.25">
      <c r="H246" s="2"/>
    </row>
    <row r="247" spans="8:8" x14ac:dyDescent="0.25">
      <c r="H247" s="2"/>
    </row>
    <row r="248" spans="8:8" x14ac:dyDescent="0.25">
      <c r="H248" s="2"/>
    </row>
    <row r="249" spans="8:8" x14ac:dyDescent="0.25">
      <c r="H249" s="2"/>
    </row>
    <row r="250" spans="8:8" x14ac:dyDescent="0.25">
      <c r="H250" s="2"/>
    </row>
    <row r="251" spans="8:8" x14ac:dyDescent="0.25">
      <c r="H251" s="2"/>
    </row>
    <row r="252" spans="8:8" x14ac:dyDescent="0.25">
      <c r="H252" s="2"/>
    </row>
    <row r="253" spans="8:8" x14ac:dyDescent="0.25">
      <c r="H253" s="2"/>
    </row>
    <row r="254" spans="8:8" x14ac:dyDescent="0.25">
      <c r="H254" s="2"/>
    </row>
    <row r="255" spans="8:8" x14ac:dyDescent="0.25">
      <c r="H255" s="2"/>
    </row>
    <row r="256" spans="8:8" x14ac:dyDescent="0.25">
      <c r="H256" s="2"/>
    </row>
    <row r="257" spans="8:8" x14ac:dyDescent="0.25">
      <c r="H257" s="2"/>
    </row>
    <row r="258" spans="8:8" x14ac:dyDescent="0.25">
      <c r="H258" s="2"/>
    </row>
    <row r="259" spans="8:8" x14ac:dyDescent="0.25">
      <c r="H259" s="2"/>
    </row>
    <row r="260" spans="8:8" x14ac:dyDescent="0.25">
      <c r="H260" s="2"/>
    </row>
    <row r="261" spans="8:8" x14ac:dyDescent="0.25">
      <c r="H261" s="2"/>
    </row>
    <row r="262" spans="8:8" x14ac:dyDescent="0.25">
      <c r="H262" s="2"/>
    </row>
    <row r="263" spans="8:8" x14ac:dyDescent="0.25">
      <c r="H263" s="2"/>
    </row>
    <row r="264" spans="8:8" x14ac:dyDescent="0.25">
      <c r="H264" s="2"/>
    </row>
    <row r="265" spans="8:8" x14ac:dyDescent="0.25">
      <c r="H265" s="2"/>
    </row>
    <row r="266" spans="8:8" x14ac:dyDescent="0.25">
      <c r="H266" s="2"/>
    </row>
    <row r="267" spans="8:8" x14ac:dyDescent="0.25">
      <c r="H267" s="2"/>
    </row>
    <row r="268" spans="8:8" x14ac:dyDescent="0.25">
      <c r="H268" s="2"/>
    </row>
    <row r="269" spans="8:8" x14ac:dyDescent="0.25">
      <c r="H269" s="2"/>
    </row>
    <row r="270" spans="8:8" x14ac:dyDescent="0.25">
      <c r="H270" s="2"/>
    </row>
    <row r="271" spans="8:8" x14ac:dyDescent="0.25">
      <c r="H271" s="2"/>
    </row>
    <row r="272" spans="8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  <row r="295" spans="8:8" x14ac:dyDescent="0.25">
      <c r="H295" s="2"/>
    </row>
    <row r="296" spans="8:8" x14ac:dyDescent="0.25">
      <c r="H296" s="2"/>
    </row>
    <row r="297" spans="8:8" x14ac:dyDescent="0.25">
      <c r="H297" s="2"/>
    </row>
    <row r="298" spans="8:8" x14ac:dyDescent="0.25">
      <c r="H298" s="2"/>
    </row>
    <row r="299" spans="8:8" x14ac:dyDescent="0.25">
      <c r="H299" s="2"/>
    </row>
    <row r="300" spans="8:8" x14ac:dyDescent="0.25">
      <c r="H300" s="2"/>
    </row>
    <row r="301" spans="8:8" x14ac:dyDescent="0.25">
      <c r="H301" s="2"/>
    </row>
    <row r="302" spans="8:8" x14ac:dyDescent="0.25">
      <c r="H302" s="2"/>
    </row>
    <row r="303" spans="8:8" x14ac:dyDescent="0.25">
      <c r="H303" s="2"/>
    </row>
    <row r="304" spans="8:8" x14ac:dyDescent="0.25">
      <c r="H304" s="2"/>
    </row>
    <row r="305" spans="8:8" x14ac:dyDescent="0.25">
      <c r="H305" s="2"/>
    </row>
    <row r="306" spans="8:8" x14ac:dyDescent="0.25">
      <c r="H306" s="2"/>
    </row>
    <row r="307" spans="8:8" x14ac:dyDescent="0.25">
      <c r="H307" s="2"/>
    </row>
    <row r="308" spans="8:8" x14ac:dyDescent="0.25">
      <c r="H308" s="2"/>
    </row>
    <row r="309" spans="8:8" x14ac:dyDescent="0.25">
      <c r="H309" s="2"/>
    </row>
    <row r="310" spans="8:8" x14ac:dyDescent="0.25">
      <c r="H310" s="2"/>
    </row>
    <row r="311" spans="8:8" x14ac:dyDescent="0.25">
      <c r="H311" s="2"/>
    </row>
    <row r="312" spans="8:8" x14ac:dyDescent="0.25">
      <c r="H312" s="2"/>
    </row>
    <row r="313" spans="8:8" x14ac:dyDescent="0.25">
      <c r="H313" s="2"/>
    </row>
    <row r="314" spans="8:8" x14ac:dyDescent="0.25">
      <c r="H314" s="2"/>
    </row>
    <row r="315" spans="8:8" x14ac:dyDescent="0.25">
      <c r="H315" s="2"/>
    </row>
    <row r="316" spans="8:8" x14ac:dyDescent="0.25">
      <c r="H316" s="2"/>
    </row>
    <row r="317" spans="8:8" x14ac:dyDescent="0.25">
      <c r="H317" s="2"/>
    </row>
    <row r="318" spans="8:8" x14ac:dyDescent="0.25">
      <c r="H318" s="2"/>
    </row>
    <row r="319" spans="8:8" x14ac:dyDescent="0.25">
      <c r="H319" s="2"/>
    </row>
    <row r="320" spans="8:8" x14ac:dyDescent="0.25">
      <c r="H320" s="2"/>
    </row>
    <row r="321" spans="8:8" x14ac:dyDescent="0.25">
      <c r="H321" s="2"/>
    </row>
    <row r="322" spans="8:8" x14ac:dyDescent="0.25">
      <c r="H322" s="2"/>
    </row>
    <row r="323" spans="8:8" x14ac:dyDescent="0.25">
      <c r="H323" s="2"/>
    </row>
    <row r="324" spans="8:8" x14ac:dyDescent="0.25">
      <c r="H324" s="2"/>
    </row>
    <row r="325" spans="8:8" x14ac:dyDescent="0.25">
      <c r="H325" s="2"/>
    </row>
    <row r="326" spans="8:8" x14ac:dyDescent="0.25">
      <c r="H326" s="2"/>
    </row>
    <row r="327" spans="8:8" x14ac:dyDescent="0.25">
      <c r="H327" s="2"/>
    </row>
    <row r="328" spans="8:8" x14ac:dyDescent="0.25">
      <c r="H328" s="2"/>
    </row>
    <row r="329" spans="8:8" x14ac:dyDescent="0.25">
      <c r="H329" s="2"/>
    </row>
    <row r="330" spans="8:8" x14ac:dyDescent="0.25">
      <c r="H330" s="2"/>
    </row>
    <row r="331" spans="8:8" x14ac:dyDescent="0.25">
      <c r="H331" s="2"/>
    </row>
    <row r="332" spans="8:8" x14ac:dyDescent="0.25">
      <c r="H332" s="2"/>
    </row>
    <row r="333" spans="8:8" x14ac:dyDescent="0.25">
      <c r="H333" s="2"/>
    </row>
    <row r="334" spans="8:8" x14ac:dyDescent="0.25">
      <c r="H334" s="2"/>
    </row>
    <row r="335" spans="8:8" x14ac:dyDescent="0.25">
      <c r="H335" s="2"/>
    </row>
    <row r="336" spans="8:8" x14ac:dyDescent="0.25">
      <c r="H336" s="2"/>
    </row>
    <row r="337" spans="8:8" x14ac:dyDescent="0.25">
      <c r="H337" s="2"/>
    </row>
    <row r="338" spans="8:8" x14ac:dyDescent="0.25">
      <c r="H338" s="2"/>
    </row>
    <row r="339" spans="8:8" x14ac:dyDescent="0.25">
      <c r="H339" s="2"/>
    </row>
    <row r="340" spans="8:8" x14ac:dyDescent="0.25">
      <c r="H340" s="2"/>
    </row>
    <row r="341" spans="8:8" x14ac:dyDescent="0.25">
      <c r="H341" s="2"/>
    </row>
    <row r="342" spans="8:8" x14ac:dyDescent="0.25">
      <c r="H342" s="2"/>
    </row>
    <row r="343" spans="8:8" x14ac:dyDescent="0.25">
      <c r="H343" s="2"/>
    </row>
    <row r="344" spans="8:8" x14ac:dyDescent="0.25">
      <c r="H344" s="2"/>
    </row>
    <row r="345" spans="8:8" x14ac:dyDescent="0.25">
      <c r="H345" s="2"/>
    </row>
    <row r="346" spans="8:8" x14ac:dyDescent="0.25">
      <c r="H346" s="2"/>
    </row>
    <row r="347" spans="8:8" x14ac:dyDescent="0.25">
      <c r="H347" s="2"/>
    </row>
    <row r="348" spans="8:8" x14ac:dyDescent="0.25">
      <c r="H348" s="2"/>
    </row>
    <row r="349" spans="8:8" x14ac:dyDescent="0.25">
      <c r="H349" s="2"/>
    </row>
    <row r="350" spans="8:8" x14ac:dyDescent="0.25">
      <c r="H350" s="2"/>
    </row>
    <row r="351" spans="8:8" x14ac:dyDescent="0.25">
      <c r="H351" s="2"/>
    </row>
    <row r="352" spans="8:8" x14ac:dyDescent="0.25">
      <c r="H352" s="2"/>
    </row>
    <row r="353" spans="8:8" x14ac:dyDescent="0.25">
      <c r="H353" s="2"/>
    </row>
    <row r="354" spans="8:8" x14ac:dyDescent="0.25">
      <c r="H354" s="2"/>
    </row>
    <row r="355" spans="8:8" x14ac:dyDescent="0.25">
      <c r="H355" s="2"/>
    </row>
    <row r="356" spans="8:8" x14ac:dyDescent="0.25">
      <c r="H356" s="2"/>
    </row>
    <row r="357" spans="8:8" x14ac:dyDescent="0.25">
      <c r="H357" s="2"/>
    </row>
    <row r="358" spans="8:8" x14ac:dyDescent="0.25">
      <c r="H358" s="2"/>
    </row>
    <row r="359" spans="8:8" x14ac:dyDescent="0.25">
      <c r="H359" s="2"/>
    </row>
    <row r="360" spans="8:8" x14ac:dyDescent="0.25">
      <c r="H360" s="2"/>
    </row>
    <row r="361" spans="8:8" x14ac:dyDescent="0.25">
      <c r="H361" s="2"/>
    </row>
    <row r="362" spans="8:8" x14ac:dyDescent="0.25">
      <c r="H362" s="2"/>
    </row>
    <row r="363" spans="8:8" x14ac:dyDescent="0.25">
      <c r="H363" s="2"/>
    </row>
    <row r="364" spans="8:8" x14ac:dyDescent="0.25">
      <c r="H364" s="2"/>
    </row>
    <row r="365" spans="8:8" x14ac:dyDescent="0.25">
      <c r="H365" s="2"/>
    </row>
    <row r="366" spans="8:8" x14ac:dyDescent="0.25">
      <c r="H366" s="2"/>
    </row>
    <row r="367" spans="8:8" x14ac:dyDescent="0.25">
      <c r="H367" s="2"/>
    </row>
    <row r="368" spans="8:8" x14ac:dyDescent="0.25">
      <c r="H368" s="2"/>
    </row>
    <row r="369" spans="8:8" x14ac:dyDescent="0.25">
      <c r="H369" s="2"/>
    </row>
    <row r="370" spans="8:8" x14ac:dyDescent="0.25">
      <c r="H370" s="2"/>
    </row>
    <row r="371" spans="8:8" x14ac:dyDescent="0.25">
      <c r="H371" s="2"/>
    </row>
    <row r="372" spans="8:8" x14ac:dyDescent="0.25">
      <c r="H372" s="2"/>
    </row>
    <row r="373" spans="8:8" x14ac:dyDescent="0.25">
      <c r="H373" s="2"/>
    </row>
    <row r="374" spans="8:8" x14ac:dyDescent="0.25">
      <c r="H374" s="2"/>
    </row>
    <row r="375" spans="8:8" x14ac:dyDescent="0.25">
      <c r="H375" s="2"/>
    </row>
    <row r="376" spans="8:8" x14ac:dyDescent="0.25">
      <c r="H376" s="2"/>
    </row>
    <row r="377" spans="8:8" x14ac:dyDescent="0.25">
      <c r="H377" s="2"/>
    </row>
    <row r="378" spans="8:8" x14ac:dyDescent="0.25">
      <c r="H378" s="2"/>
    </row>
    <row r="379" spans="8:8" x14ac:dyDescent="0.25">
      <c r="H379" s="2"/>
    </row>
    <row r="380" spans="8:8" x14ac:dyDescent="0.25">
      <c r="H380" s="2"/>
    </row>
    <row r="381" spans="8:8" x14ac:dyDescent="0.25">
      <c r="H381" s="2"/>
    </row>
    <row r="382" spans="8:8" x14ac:dyDescent="0.25">
      <c r="H382" s="2"/>
    </row>
    <row r="383" spans="8:8" x14ac:dyDescent="0.25">
      <c r="H383" s="2"/>
    </row>
    <row r="384" spans="8:8" x14ac:dyDescent="0.25">
      <c r="H384" s="2"/>
    </row>
    <row r="385" spans="8:8" x14ac:dyDescent="0.25">
      <c r="H385" s="2"/>
    </row>
    <row r="386" spans="8:8" x14ac:dyDescent="0.25">
      <c r="H386" s="2"/>
    </row>
    <row r="387" spans="8:8" x14ac:dyDescent="0.25">
      <c r="H387" s="2"/>
    </row>
    <row r="388" spans="8:8" x14ac:dyDescent="0.25">
      <c r="H388" s="2"/>
    </row>
    <row r="389" spans="8:8" x14ac:dyDescent="0.25">
      <c r="H389" s="2"/>
    </row>
    <row r="390" spans="8:8" x14ac:dyDescent="0.25">
      <c r="H390" s="2"/>
    </row>
    <row r="391" spans="8:8" x14ac:dyDescent="0.25">
      <c r="H391" s="2"/>
    </row>
    <row r="392" spans="8:8" x14ac:dyDescent="0.25">
      <c r="H392" s="2"/>
    </row>
    <row r="393" spans="8:8" x14ac:dyDescent="0.25">
      <c r="H393" s="2"/>
    </row>
    <row r="394" spans="8:8" x14ac:dyDescent="0.25">
      <c r="H394" s="2"/>
    </row>
  </sheetData>
  <mergeCells count="7">
    <mergeCell ref="A41:L41"/>
    <mergeCell ref="J3:L3"/>
    <mergeCell ref="D3:I3"/>
    <mergeCell ref="A4:L4"/>
    <mergeCell ref="B1:L1"/>
    <mergeCell ref="A2:L2"/>
    <mergeCell ref="A40:K40"/>
  </mergeCells>
  <phoneticPr fontId="0" type="noConversion"/>
  <pageMargins left="0.25" right="0.25" top="0.75" bottom="0.75" header="0.3" footer="0.3"/>
  <pageSetup paperSize="9" scale="60" fitToHeight="0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Лямкина Наталья Петровна</cp:lastModifiedBy>
  <cp:lastPrinted>2026-09-03T01:51:01Z</cp:lastPrinted>
  <dcterms:created xsi:type="dcterms:W3CDTF">2014-01-17T08:53:04Z</dcterms:created>
  <dcterms:modified xsi:type="dcterms:W3CDTF">2026-09-07T05:28:54Z</dcterms:modified>
</cp:coreProperties>
</file>