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rokofieva\Desktop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Приложение1!$A$1:$N$11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6" i="1" s="1"/>
  <c r="H6" i="1"/>
  <c r="M6" i="1" s="1"/>
  <c r="N6" i="1" s="1"/>
  <c r="N7" i="1" l="1"/>
  <c r="I6" i="1"/>
  <c r="J6" i="1" s="1"/>
</calcChain>
</file>

<file path=xl/sharedStrings.xml><?xml version="1.0" encoding="utf-8"?>
<sst xmlns="http://schemas.openxmlformats.org/spreadsheetml/2006/main" count="29" uniqueCount="29">
  <si>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</si>
  <si>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</si>
  <si>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</si>
  <si>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</si>
  <si>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</si>
  <si>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</si>
  <si>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</si>
  <si>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</si>
  <si>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</si>
  <si>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 xml:space="preserve">Ед. изм </t>
  </si>
  <si>
    <t>Наименование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</si>
  <si>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</si>
  <si>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</si>
  <si>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(должность)</t>
  </si>
  <si>
    <t>(расшифровка подписи)</t>
  </si>
  <si>
    <t xml:space="preserve">   _______________</t>
  </si>
  <si>
    <t>Кол-во</t>
  </si>
  <si>
    <t>подпись</t>
  </si>
  <si>
    <t>Ценовое предложение Поставщик № 1</t>
  </si>
  <si>
    <t>Ценовое предложение Поставщик № 2</t>
  </si>
  <si>
    <t>Ценовое предложение Поставщик № 3</t>
  </si>
  <si>
    <t>№ п/п</t>
  </si>
  <si>
    <t>В результате проведенного расчета, средняя расчетная НМЦК определенная методом анализа рынка составила</t>
  </si>
  <si>
    <t>Добровольное страхование транспортного средства (КАСКО)</t>
  </si>
  <si>
    <t>усл. ед.</t>
  </si>
  <si>
    <r>
      <t xml:space="preserve">           В целях соблюдения принципа эффективности использования бюджетных средств и экономности, предусмотренного статьей 34 Бюджетного кодекса РФ, начальная (максимальная) цена контракта определена исходя из минимального ценового предложения, соответствующего условиям планируемой закупки.
           НМЦК, принимаемая заказчиком для размещения закупки, </t>
    </r>
    <r>
      <rPr>
        <b/>
        <sz val="14"/>
        <color indexed="8"/>
        <rFont val="Times New Roman"/>
        <family val="1"/>
        <charset val="204"/>
      </rPr>
      <t>составляет - 109 200 руб.</t>
    </r>
    <r>
      <rPr>
        <sz val="14"/>
        <color indexed="8"/>
        <rFont val="Times New Roman"/>
        <family val="1"/>
        <charset val="204"/>
      </rPr>
      <t xml:space="preserve">
</t>
    </r>
  </si>
  <si>
    <t>Главный специалист отдела снабжения</t>
  </si>
  <si>
    <t>Прокофьева О.А.</t>
  </si>
  <si>
    <t xml:space="preserve">            Начальная (максимальная) цена контракта определена методом сопоставимых рыночных цен (анализа рынка) в соответствии с пунктом 1 части 1, частями 2–6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     В целях определения НМЦК заказчиком проведен анализ рынка товаров, работ, услуг соответствующих объекту закупки. Для получения ценовой информации направлены запросы потенциальным поставщикам. В результате получены три ценовых предложения, соответствующие условиям планируемой закупки.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</si>
</sst>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wrapText="1"/>
    </xf>
    <xf numFmtId="1" fontId="11" fillId="0" borderId="1" xfId="1" applyNumberFormat="1" applyFont="1" applyBorder="1" applyAlignment="1">
      <alignment horizontal="center" shrinkToFit="1"/>
    </xf>
    <xf numFmtId="4" fontId="11" fillId="0" borderId="1" xfId="1" applyNumberFormat="1" applyFont="1" applyBorder="1" applyAlignment="1">
      <alignment horizontal="center" shrinkToFit="1"/>
    </xf>
    <xf numFmtId="0" fontId="13" fillId="2" borderId="1" xfId="0" applyFont="1" applyFill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1390650</xdr:rowOff>
    </xdr:from>
    <xdr:to>
      <xdr:col>10</xdr:col>
      <xdr:colOff>0</xdr:colOff>
      <xdr:row>4</xdr:row>
      <xdr:rowOff>1743075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6475" y="3629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1419225</xdr:colOff>
      <xdr:row>4</xdr:row>
      <xdr:rowOff>1228725</xdr:rowOff>
    </xdr:from>
    <xdr:to>
      <xdr:col>8</xdr:col>
      <xdr:colOff>990600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9157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91265" y="5174876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70" zoomScaleNormal="70" zoomScaleSheetLayoutView="55" workbookViewId="0">
      <selection activeCell="I10" sqref="I10"/>
    </sheetView>
  </sheetViews>
  <sheetFormatPr defaultColWidth="9.140625" defaultRowHeight="15" x14ac:dyDescent="0.25"/>
  <cols>
    <col min="1" max="1" width="4.85546875" style="1" customWidth="1"/>
    <col min="2" max="2" width="34.28515625" style="1" customWidth="1"/>
    <col min="3" max="3" width="8.28515625" style="1" customWidth="1"/>
    <col min="4" max="4" width="10.85546875" style="1" customWidth="1"/>
    <col min="5" max="5" width="16.5703125" style="1" customWidth="1"/>
    <col min="6" max="6" width="19.7109375" style="1" customWidth="1"/>
    <col min="7" max="7" width="17.7109375" style="1" customWidth="1"/>
    <col min="8" max="8" width="21.42578125" style="1" customWidth="1"/>
    <col min="9" max="9" width="15.42578125" style="1" customWidth="1"/>
    <col min="10" max="10" width="14.28515625" style="1" customWidth="1"/>
    <col min="11" max="11" width="22.7109375" style="1" hidden="1" customWidth="1"/>
    <col min="12" max="12" width="12.7109375" style="1" hidden="1" customWidth="1"/>
    <col min="13" max="13" width="15.7109375" style="1" customWidth="1"/>
    <col min="14" max="14" width="21.5703125" style="1" customWidth="1"/>
    <col min="15" max="16384" width="9.140625" style="1"/>
  </cols>
  <sheetData>
    <row r="1" spans="1:14" ht="78" customHeight="1" x14ac:dyDescent="0.25"/>
    <row r="2" spans="1:14" ht="32.25" customHeight="1" x14ac:dyDescent="0.25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2.25" customHeight="1" x14ac:dyDescent="0.25">
      <c r="B3" s="33" t="s">
        <v>28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51" customHeight="1" x14ac:dyDescent="0.25">
      <c r="A4" s="31" t="s">
        <v>21</v>
      </c>
      <c r="B4" s="31" t="s">
        <v>10</v>
      </c>
      <c r="C4" s="31" t="s">
        <v>9</v>
      </c>
      <c r="D4" s="31" t="s">
        <v>16</v>
      </c>
      <c r="E4" s="31" t="s">
        <v>8</v>
      </c>
      <c r="F4" s="31"/>
      <c r="G4" s="31"/>
      <c r="H4" s="34" t="s">
        <v>0</v>
      </c>
      <c r="I4" s="34"/>
      <c r="J4" s="34"/>
      <c r="K4" s="31" t="s">
        <v>1</v>
      </c>
      <c r="L4" s="31"/>
      <c r="M4" s="31"/>
      <c r="N4" s="31"/>
    </row>
    <row r="5" spans="1:14" s="5" customFormat="1" ht="139.5" customHeight="1" x14ac:dyDescent="0.25">
      <c r="A5" s="31"/>
      <c r="B5" s="31"/>
      <c r="C5" s="31"/>
      <c r="D5" s="31"/>
      <c r="E5" s="12" t="s">
        <v>18</v>
      </c>
      <c r="F5" s="12" t="s">
        <v>19</v>
      </c>
      <c r="G5" s="12" t="s">
        <v>20</v>
      </c>
      <c r="H5" s="12" t="s">
        <v>2</v>
      </c>
      <c r="I5" s="12" t="s">
        <v>3</v>
      </c>
      <c r="J5" s="12" t="s">
        <v>11</v>
      </c>
      <c r="K5" s="4" t="s">
        <v>12</v>
      </c>
      <c r="L5" s="12" t="s">
        <v>4</v>
      </c>
      <c r="M5" s="12" t="s">
        <v>5</v>
      </c>
      <c r="N5" s="12" t="s">
        <v>6</v>
      </c>
    </row>
    <row r="6" spans="1:14" s="2" customFormat="1" ht="57" customHeight="1" x14ac:dyDescent="0.25">
      <c r="A6" s="21">
        <v>1</v>
      </c>
      <c r="B6" s="17" t="s">
        <v>23</v>
      </c>
      <c r="C6" s="18" t="s">
        <v>24</v>
      </c>
      <c r="D6" s="19">
        <v>1</v>
      </c>
      <c r="E6" s="20">
        <v>190000</v>
      </c>
      <c r="F6" s="20">
        <v>192008</v>
      </c>
      <c r="G6" s="20">
        <v>109200</v>
      </c>
      <c r="H6" s="13">
        <f>AVERAGE(E6:G6)</f>
        <v>163736</v>
      </c>
      <c r="I6" s="14">
        <f t="shared" ref="I6" si="0">SQRT(((SUM((POWER(E6-H6,2)),(POWER(F6-H6,2)),(POWER(G6-H6,2))))/(COLUMNS(E6:G6)-1)))</f>
        <v>47240.231667509848</v>
      </c>
      <c r="J6" s="14">
        <f t="shared" ref="J6" si="1">I6/H6*100</f>
        <v>28.851463128151323</v>
      </c>
      <c r="K6" s="15">
        <f t="shared" ref="K6" si="2">((D6/3)*(SUM(E6:G6)))</f>
        <v>163736</v>
      </c>
      <c r="L6" s="15">
        <f t="shared" ref="L6" si="3">K6/D6</f>
        <v>163736</v>
      </c>
      <c r="M6" s="16">
        <f>ROUNDDOWN(H6,2)</f>
        <v>163736</v>
      </c>
      <c r="N6" s="16">
        <f>M6*D6</f>
        <v>163736</v>
      </c>
    </row>
    <row r="7" spans="1:14" s="11" customFormat="1" ht="51" customHeight="1" x14ac:dyDescent="0.25">
      <c r="A7" s="32" t="s">
        <v>22</v>
      </c>
      <c r="B7" s="32"/>
      <c r="C7" s="32"/>
      <c r="D7" s="32"/>
      <c r="E7" s="32"/>
      <c r="F7" s="32"/>
      <c r="G7" s="32"/>
      <c r="H7" s="23"/>
      <c r="I7" s="24"/>
      <c r="J7" s="24"/>
      <c r="K7" s="25"/>
      <c r="L7" s="25"/>
      <c r="M7" s="22"/>
      <c r="N7" s="23">
        <f>SUM(N6:N6)</f>
        <v>163736</v>
      </c>
    </row>
    <row r="8" spans="1:14" s="3" customFormat="1" ht="80.25" customHeight="1" x14ac:dyDescent="0.25">
      <c r="A8" s="26"/>
      <c r="B8" s="35" t="s">
        <v>25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s="3" customFormat="1" ht="22.5" customHeight="1" x14ac:dyDescent="0.25">
      <c r="A9" s="8"/>
      <c r="B9" s="9"/>
      <c r="C9" s="9"/>
      <c r="D9" s="9"/>
      <c r="E9" s="9"/>
      <c r="F9" s="9"/>
      <c r="G9" s="6"/>
      <c r="H9" s="6"/>
      <c r="I9" s="6"/>
      <c r="J9" s="6"/>
      <c r="K9" s="6"/>
      <c r="L9" s="6"/>
    </row>
    <row r="10" spans="1:14" s="3" customFormat="1" ht="30" x14ac:dyDescent="0.25">
      <c r="A10" s="8"/>
      <c r="B10" s="10" t="s">
        <v>26</v>
      </c>
      <c r="C10" s="8" t="s">
        <v>15</v>
      </c>
      <c r="D10" s="8"/>
      <c r="E10" s="27" t="s">
        <v>27</v>
      </c>
      <c r="F10" s="27"/>
    </row>
    <row r="11" spans="1:14" s="3" customFormat="1" x14ac:dyDescent="0.25">
      <c r="A11" s="8"/>
      <c r="B11" s="1" t="s">
        <v>13</v>
      </c>
      <c r="C11" s="28" t="s">
        <v>17</v>
      </c>
      <c r="D11" s="28"/>
      <c r="E11" s="29" t="s">
        <v>14</v>
      </c>
      <c r="F11" s="29"/>
    </row>
    <row r="16" spans="1:14" x14ac:dyDescent="0.25">
      <c r="H16" s="7"/>
    </row>
  </sheetData>
  <mergeCells count="14">
    <mergeCell ref="E10:F10"/>
    <mergeCell ref="C11:D11"/>
    <mergeCell ref="E11:F11"/>
    <mergeCell ref="A2:N2"/>
    <mergeCell ref="K4:N4"/>
    <mergeCell ref="A7:G7"/>
    <mergeCell ref="E4:G4"/>
    <mergeCell ref="B3:N3"/>
    <mergeCell ref="A4:A5"/>
    <mergeCell ref="B4:B5"/>
    <mergeCell ref="C4:C5"/>
    <mergeCell ref="D4:D5"/>
    <mergeCell ref="H4:J4"/>
    <mergeCell ref="B8:N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Прокофьева Олеся Александровна</cp:lastModifiedBy>
  <cp:lastPrinted>2026-07-23T10:51:54Z</cp:lastPrinted>
  <dcterms:created xsi:type="dcterms:W3CDTF">2014-03-06T07:46:44Z</dcterms:created>
  <dcterms:modified xsi:type="dcterms:W3CDTF">2026-07-23T10:57:56Z</dcterms:modified>
</cp:coreProperties>
</file>