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depo\GosZakupki\KONKURS\2026\03=ЕП44\Атермальная пленка\"/>
    </mc:Choice>
  </mc:AlternateContent>
  <bookViews>
    <workbookView xWindow="0" yWindow="0" windowWidth="22260" windowHeight="12645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H13" i="1"/>
  <c r="G13" i="1"/>
  <c r="J12" i="1" l="1"/>
  <c r="L12" i="1"/>
  <c r="M12" i="1" l="1"/>
  <c r="M13" i="1" s="1"/>
  <c r="K12" i="1" l="1"/>
</calcChain>
</file>

<file path=xl/sharedStrings.xml><?xml version="1.0" encoding="utf-8"?>
<sst xmlns="http://schemas.openxmlformats.org/spreadsheetml/2006/main" count="26" uniqueCount="26">
  <si>
    <t>Основные характеристики объекта закупки</t>
  </si>
  <si>
    <t>Характеристики объекта закупки приведены в Техническом задании</t>
  </si>
  <si>
    <t>Наименование товара, услуги (работы)</t>
  </si>
  <si>
    <t>ОКПД2/КТРУ</t>
  </si>
  <si>
    <t>Единица измерения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</si>
  <si>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</si>
  <si>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</si>
  <si>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</si>
  <si>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</si>
  <si>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№ п/п</t>
  </si>
  <si>
    <t>ИТОГО:</t>
  </si>
  <si>
    <t>Количество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</si>
  <si>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</t>
  </si>
  <si>
    <t xml:space="preserve">
        </t>
  </si>
  <si>
    <t>Используемый метод определения НМЦД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</si>
  <si>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44-ФЗ.
Расчет выполнен в соответствии с Методическими рекомендациями, утвержденными приказом МЭР РФ от 02.10.2013 №567</t>
  </si>
  <si>
    <t>Выполнение работ по нанесению атермальной плёнки на остекление</t>
  </si>
  <si>
    <t>43.34.20.190</t>
  </si>
  <si>
    <t>м2</t>
  </si>
  <si>
    <r>
      <t>Расчет НМЦК: Для обоснования цены было направленно 5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запросов на предоставление ценовых предложений потенциальным поставщикам
1. Запрос №1 (</t>
    </r>
    <r>
      <rPr>
        <sz val="11"/>
        <rFont val="Times New Roman"/>
        <family val="1"/>
        <charset val="204"/>
      </rPr>
      <t>исх.  № 01-01-3-3360/26 от 07.08.2026</t>
    </r>
    <r>
      <rPr>
        <sz val="11"/>
        <color theme="1"/>
        <rFont val="Times New Roman"/>
        <family val="1"/>
        <charset val="204"/>
      </rPr>
      <t xml:space="preserve">)
2. Запрос №2 (исх. </t>
    </r>
    <r>
      <rPr>
        <sz val="11"/>
        <rFont val="Times New Roman"/>
        <family val="1"/>
        <charset val="204"/>
      </rPr>
      <t xml:space="preserve"> № 01-01-3-3363/26 от 07.08.2026</t>
    </r>
    <r>
      <rPr>
        <sz val="11"/>
        <color theme="1"/>
        <rFont val="Times New Roman"/>
        <family val="1"/>
        <charset val="204"/>
      </rPr>
      <t>)
3. Запрос №3 (и</t>
    </r>
    <r>
      <rPr>
        <sz val="11"/>
        <rFont val="Times New Roman"/>
        <family val="1"/>
        <charset val="204"/>
      </rPr>
      <t>сх.  № 01-01-3-3362/26 от 07.08.2026</t>
    </r>
    <r>
      <rPr>
        <sz val="11"/>
        <color theme="1"/>
        <rFont val="Times New Roman"/>
        <family val="1"/>
        <charset val="204"/>
      </rPr>
      <t>)
4. Запрос №4 (</t>
    </r>
    <r>
      <rPr>
        <sz val="11"/>
        <rFont val="Times New Roman"/>
        <family val="1"/>
        <charset val="204"/>
      </rPr>
      <t>исх.  № 01-01-3-3361/26 от 07.08.2026</t>
    </r>
    <r>
      <rPr>
        <sz val="11"/>
        <color theme="1"/>
        <rFont val="Times New Roman"/>
        <family val="1"/>
        <charset val="204"/>
      </rPr>
      <t xml:space="preserve">) 
5. Запрос №5 </t>
    </r>
    <r>
      <rPr>
        <sz val="11"/>
        <rFont val="Times New Roman"/>
        <family val="1"/>
        <charset val="204"/>
      </rPr>
      <t xml:space="preserve">(исх.  № 01-01-3-3414/26 от 13.08.2026) </t>
    </r>
    <r>
      <rPr>
        <sz val="11"/>
        <color theme="1"/>
        <rFont val="Times New Roman"/>
        <family val="1"/>
        <charset val="204"/>
      </rPr>
      <t xml:space="preserve">
</t>
    </r>
  </si>
  <si>
    <t>Источник №1 
Исх. 0708/2026-1
от 07 08 2026 
Вх. 01-01-2-2323/26 от 11.08.2026, руб.</t>
  </si>
  <si>
    <t>Источник №5 
Исх. б/н
от 13.08.2026
Вх. 01-01-2-2351/26 от 13.08.2026, руб.</t>
  </si>
  <si>
    <t xml:space="preserve">Источник 4.
Исх.10/08-1
от 10.08.2026 
Вх. 01-01-2-2324/26 от 11.08.2026, руб.
</t>
  </si>
  <si>
    <t>В целях экономии бюджетных средств за НМЦК принимается наименьшее значение цены из предложенных.
Итого начальная (максимальная) цена Контракта  с учетом НДС: 218 550 руб 00 коп.</t>
  </si>
  <si>
    <t xml:space="preserve">Обоснование начальной (максимальной) цены Контракта, 
   на выполнение работ по нанесению атермальной плёнки на остекление.    </t>
  </si>
  <si>
    <t xml:space="preserve">Итого начальная (максимальная) цена Контракта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</si>
</sst>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6" xfId="0" applyFont="1" applyBorder="1"/>
    <xf numFmtId="4" fontId="3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0" fillId="0" borderId="0" xfId="0" applyAlignment="1"/>
    <xf numFmtId="0" fontId="3" fillId="0" borderId="5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7</xdr:row>
      <xdr:rowOff>266700</xdr:rowOff>
    </xdr:from>
    <xdr:to>
      <xdr:col>2</xdr:col>
      <xdr:colOff>1143001</xdr:colOff>
      <xdr:row>7</xdr:row>
      <xdr:rowOff>838200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6519F132-2EF5-4570-9FBB-0E24552DD02D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1" y="2428875"/>
          <a:ext cx="1543050" cy="5715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57150</xdr:colOff>
      <xdr:row>10</xdr:row>
      <xdr:rowOff>0</xdr:rowOff>
    </xdr:from>
    <xdr:to>
      <xdr:col>9</xdr:col>
      <xdr:colOff>1095375</xdr:colOff>
      <xdr:row>10</xdr:row>
      <xdr:rowOff>504825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23A6AED7-7A44-4615-8B51-C87F5F156FC2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15300" y="4762500"/>
          <a:ext cx="1038225" cy="5048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114300</xdr:colOff>
      <xdr:row>10</xdr:row>
      <xdr:rowOff>47626</xdr:rowOff>
    </xdr:from>
    <xdr:to>
      <xdr:col>10</xdr:col>
      <xdr:colOff>1066800</xdr:colOff>
      <xdr:row>10</xdr:row>
      <xdr:rowOff>466726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475DA0B8-338F-4779-B9DA-92DA950F05AA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82125" y="4810126"/>
          <a:ext cx="952500" cy="4191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57150</xdr:colOff>
      <xdr:row>10</xdr:row>
      <xdr:rowOff>47625</xdr:rowOff>
    </xdr:from>
    <xdr:to>
      <xdr:col>12</xdr:col>
      <xdr:colOff>1066800</xdr:colOff>
      <xdr:row>10</xdr:row>
      <xdr:rowOff>485775</xdr:rowOff>
    </xdr:to>
    <xdr:pic>
      <xdr:nvPicPr>
        <xdr:cNvPr id="8" name="Изображение 2">
          <a:extLst>
            <a:ext uri="{FF2B5EF4-FFF2-40B4-BE49-F238E27FC236}">
              <a16:creationId xmlns:a16="http://schemas.microsoft.com/office/drawing/2014/main" id="{37F8A284-0536-4833-BCE7-ECBDA71C4D74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0450" y="4810125"/>
          <a:ext cx="1009650" cy="4381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tabSelected="1" workbookViewId="0">
      <selection activeCell="C18" sqref="C18"/>
    </sheetView>
  </sheetViews>
  <sheetFormatPr defaultRowHeight="15" x14ac:dyDescent="0.25"/>
  <cols>
    <col min="1" max="1" width="4.28515625" style="2" customWidth="1"/>
    <col min="2" max="2" width="6.85546875" style="2" customWidth="1"/>
    <col min="3" max="3" width="64.5703125" style="2" customWidth="1"/>
    <col min="4" max="4" width="13.5703125" style="2" customWidth="1"/>
    <col min="5" max="5" width="13.28515625" style="2" customWidth="1"/>
    <col min="6" max="6" width="15.28515625" style="2" customWidth="1"/>
    <col min="7" max="7" width="18.28515625" style="2" customWidth="1"/>
    <col min="8" max="8" width="16.28515625" style="2" customWidth="1"/>
    <col min="9" max="9" width="19.7109375" style="2" customWidth="1"/>
    <col min="10" max="10" width="18.140625" style="2" customWidth="1"/>
    <col min="11" max="11" width="16.7109375" style="2" customWidth="1"/>
    <col min="12" max="12" width="11.7109375" style="2" customWidth="1"/>
    <col min="13" max="13" width="16.42578125" style="2" customWidth="1"/>
    <col min="14" max="25" width="9.140625" style="5"/>
    <col min="26" max="16384" width="9.140625" style="2"/>
  </cols>
  <sheetData>
    <row r="2" spans="1:24" ht="30.75" customHeight="1" x14ac:dyDescent="0.25">
      <c r="A2" s="1"/>
      <c r="B2" s="42" t="s">
        <v>24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x14ac:dyDescent="0.25">
      <c r="B3" s="43" t="s">
        <v>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15" customHeight="1" x14ac:dyDescent="0.25">
      <c r="B5" s="45" t="s">
        <v>0</v>
      </c>
      <c r="C5" s="51"/>
      <c r="D5" s="52" t="s">
        <v>1</v>
      </c>
      <c r="E5" s="53"/>
      <c r="F5" s="53"/>
      <c r="G5" s="53"/>
      <c r="H5" s="53"/>
      <c r="I5" s="53"/>
      <c r="J5" s="53"/>
      <c r="K5" s="53"/>
      <c r="L5" s="53"/>
      <c r="M5" s="54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75" customHeight="1" x14ac:dyDescent="0.25">
      <c r="B6" s="39" t="s">
        <v>14</v>
      </c>
      <c r="C6" s="41"/>
      <c r="D6" s="39" t="s">
        <v>15</v>
      </c>
      <c r="E6" s="40"/>
      <c r="F6" s="40"/>
      <c r="G6" s="40"/>
      <c r="H6" s="40"/>
      <c r="I6" s="40"/>
      <c r="J6" s="40"/>
      <c r="K6" s="40"/>
      <c r="L6" s="40"/>
      <c r="M6" s="41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108" customHeight="1" x14ac:dyDescent="0.25">
      <c r="B7" s="45" t="s">
        <v>19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128.25" customHeight="1" x14ac:dyDescent="0.25">
      <c r="B8" s="45" t="s">
        <v>12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1"/>
    </row>
    <row r="9" spans="1:24" x14ac:dyDescent="0.25"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24" ht="51" customHeight="1" x14ac:dyDescent="0.25">
      <c r="B10" s="56" t="s">
        <v>9</v>
      </c>
      <c r="C10" s="56" t="s">
        <v>2</v>
      </c>
      <c r="D10" s="56" t="s">
        <v>3</v>
      </c>
      <c r="E10" s="48" t="s">
        <v>11</v>
      </c>
      <c r="F10" s="55" t="s">
        <v>4</v>
      </c>
      <c r="G10" s="33" t="s">
        <v>20</v>
      </c>
      <c r="H10" s="33" t="s">
        <v>21</v>
      </c>
      <c r="I10" s="33" t="s">
        <v>22</v>
      </c>
      <c r="J10" s="10" t="s">
        <v>5</v>
      </c>
      <c r="K10" s="10" t="s">
        <v>6</v>
      </c>
      <c r="L10" s="55" t="s">
        <v>7</v>
      </c>
      <c r="M10" s="11" t="s">
        <v>8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96" customHeight="1" x14ac:dyDescent="0.25">
      <c r="B11" s="56"/>
      <c r="C11" s="56"/>
      <c r="D11" s="56"/>
      <c r="E11" s="49"/>
      <c r="F11" s="55"/>
      <c r="G11" s="33"/>
      <c r="H11" s="33"/>
      <c r="I11" s="33"/>
      <c r="J11" s="4"/>
      <c r="K11" s="4"/>
      <c r="L11" s="55"/>
      <c r="M11" s="4"/>
    </row>
    <row r="12" spans="1:24" ht="57" customHeight="1" x14ac:dyDescent="0.25">
      <c r="B12" s="12">
        <v>1</v>
      </c>
      <c r="C12" s="22" t="s">
        <v>16</v>
      </c>
      <c r="D12" s="23" t="s">
        <v>17</v>
      </c>
      <c r="E12" s="28">
        <v>93</v>
      </c>
      <c r="F12" s="29" t="s">
        <v>18</v>
      </c>
      <c r="G12" s="18">
        <v>2500</v>
      </c>
      <c r="H12" s="18">
        <v>2350</v>
      </c>
      <c r="I12" s="18">
        <v>3640</v>
      </c>
      <c r="J12" s="19">
        <f>ROUND(STDEV(G12:I12),2)</f>
        <v>705.48</v>
      </c>
      <c r="K12" s="18">
        <f>ROUND(J12/L12*100,2)</f>
        <v>24.93</v>
      </c>
      <c r="L12" s="19">
        <f>ROUND(AVERAGE(G12:I12),2)</f>
        <v>2830</v>
      </c>
      <c r="M12" s="30">
        <f>ROUND(E12*L12,2)</f>
        <v>263190</v>
      </c>
    </row>
    <row r="13" spans="1:24" ht="52.5" customHeight="1" x14ac:dyDescent="0.25">
      <c r="B13" s="12"/>
      <c r="C13" s="4" t="s">
        <v>25</v>
      </c>
      <c r="D13" s="4"/>
      <c r="E13" s="17"/>
      <c r="F13" s="24"/>
      <c r="G13" s="32">
        <f>G12*E12</f>
        <v>232500</v>
      </c>
      <c r="H13" s="31">
        <f>H12*E12</f>
        <v>218550</v>
      </c>
      <c r="I13" s="31">
        <f>I12*E12</f>
        <v>338520</v>
      </c>
      <c r="J13" s="16"/>
      <c r="K13" s="16"/>
      <c r="L13" s="25" t="s">
        <v>10</v>
      </c>
      <c r="M13" s="30">
        <f>SUM(M12:M12)</f>
        <v>263190</v>
      </c>
    </row>
    <row r="14" spans="1:24" ht="42.75" customHeight="1" x14ac:dyDescent="0.25">
      <c r="B14" s="36" t="s">
        <v>23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8"/>
    </row>
    <row r="15" spans="1:24" ht="29.25" customHeight="1" x14ac:dyDescent="0.25">
      <c r="B15" s="34"/>
      <c r="C15" s="35"/>
      <c r="D15" s="35"/>
      <c r="E15" s="35"/>
      <c r="F15" s="35"/>
      <c r="G15" s="35"/>
      <c r="H15" s="35"/>
      <c r="I15" s="35"/>
      <c r="J15" s="35"/>
      <c r="K15" s="21"/>
      <c r="L15" s="21"/>
      <c r="M15" s="21"/>
    </row>
    <row r="16" spans="1:24" x14ac:dyDescent="0.25">
      <c r="M16" s="20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5"/>
      <c r="B21" s="5"/>
      <c r="C21" s="26"/>
      <c r="D21" s="27"/>
      <c r="E21" s="27"/>
      <c r="F21" s="27"/>
      <c r="G21" s="27"/>
      <c r="H21" s="5"/>
      <c r="I21" s="5"/>
      <c r="J21" s="5"/>
      <c r="K21" s="5"/>
      <c r="L21" s="5"/>
    </row>
    <row r="22" spans="1:12" x14ac:dyDescent="0.25">
      <c r="A22" s="5"/>
      <c r="B22" s="5"/>
      <c r="C22" s="26"/>
      <c r="D22" s="27"/>
      <c r="E22" s="27"/>
      <c r="F22" s="27"/>
      <c r="G22" s="27"/>
      <c r="H22" s="5"/>
      <c r="I22" s="5"/>
      <c r="J22" s="5"/>
      <c r="K22" s="5"/>
      <c r="L22" s="5"/>
    </row>
    <row r="23" spans="1:12" x14ac:dyDescent="0.25">
      <c r="A23" s="5"/>
      <c r="B23" s="5"/>
      <c r="C23" s="26"/>
      <c r="D23" s="27"/>
      <c r="E23" s="27"/>
      <c r="F23" s="27"/>
      <c r="G23" s="27"/>
      <c r="H23" s="5"/>
      <c r="I23" s="5"/>
      <c r="J23" s="5"/>
      <c r="K23" s="5"/>
      <c r="L23" s="5"/>
    </row>
  </sheetData>
  <mergeCells count="19">
    <mergeCell ref="D6:M6"/>
    <mergeCell ref="B2:M2"/>
    <mergeCell ref="B3:M3"/>
    <mergeCell ref="B7:M7"/>
    <mergeCell ref="E10:E11"/>
    <mergeCell ref="B8:M8"/>
    <mergeCell ref="B5:C5"/>
    <mergeCell ref="B6:C6"/>
    <mergeCell ref="D5:M5"/>
    <mergeCell ref="L10:L11"/>
    <mergeCell ref="F10:F11"/>
    <mergeCell ref="D10:D11"/>
    <mergeCell ref="C10:C11"/>
    <mergeCell ref="G10:G11"/>
    <mergeCell ref="B10:B11"/>
    <mergeCell ref="I10:I11"/>
    <mergeCell ref="H10:H11"/>
    <mergeCell ref="B15:J15"/>
    <mergeCell ref="B14:M14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Александровна Сергеева</dc:creator>
  <cp:lastModifiedBy>Наталия Николаевна Образцова</cp:lastModifiedBy>
  <cp:lastPrinted>2026-08-13T12:40:24Z</cp:lastPrinted>
  <dcterms:created xsi:type="dcterms:W3CDTF">2015-06-05T18:19:34Z</dcterms:created>
  <dcterms:modified xsi:type="dcterms:W3CDTF">2026-08-20T08:11:34Z</dcterms:modified>
</cp:coreProperties>
</file>