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РНМЦК" sheetId="1" r:id="rId1"/>
  </sheets>
  <definedNames>
    <definedName name="_xlnm.Print_Titles" localSheetId="0">РНМЦК!$15:$16</definedName>
  </definedName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7" i="1" l="1"/>
  <c r="K17" i="1"/>
  <c r="J17" i="1"/>
  <c r="O17" i="1" s="1"/>
  <c r="O18" i="1" s="1"/>
  <c r="C14" i="1" s="1"/>
  <c r="M17" i="1" l="1"/>
  <c r="N17" i="1" s="1"/>
  <c r="G13" i="1"/>
  <c r="F13" i="1"/>
  <c r="E13" i="1"/>
</calcChain>
</file>

<file path=xl/sharedStrings.xml><?xml version="1.0" encoding="utf-8"?>
<sst xmlns="http://schemas.openxmlformats.org/spreadsheetml/2006/main" count="53" uniqueCount="46">
  <si>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</si>
  <si>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</si>
  <si>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</si>
  <si>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№ п/п</t>
  </si>
  <si>
    <t>Наименование</t>
  </si>
  <si>
    <t>Характеристики объекта закупки</t>
  </si>
  <si>
    <t>Кол-во позиций (всего)</t>
  </si>
  <si>
    <t>Единица измерения</t>
  </si>
  <si>
    <t>В соответствии с описанием объекта закупки (Техническое задание - Приложение № 1)</t>
  </si>
  <si>
    <t>Используемый метод определения НМЦК,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</si>
  <si>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</t>
  </si>
  <si>
    <t>Расчетные формулы</t>
  </si>
  <si>
    <t xml:space="preserve">средняя арифметическая величина цены единицы товара, работы, услуги - &lt;ц&gt; </t>
  </si>
  <si>
    <t>отношение суммы цен единицы товара, указанных во всех ценовых предложениях к количеству полученных ценовых предложений</t>
  </si>
  <si>
    <t>среднее квадратичное отклонение Q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</si>
  <si>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</si>
  <si>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коэффициент вариации V</t>
  </si>
  <si>
    <t>начальная (максимальная) цена контракта для каждого предмета закупки (рыночная стоимость)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</si>
  <si>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</si>
  <si>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Начальная (максимальная) цена контракта</t>
  </si>
  <si>
    <t>сумма НМЦК всех предметов закупки</t>
  </si>
  <si>
    <t>Дата составления</t>
  </si>
  <si>
    <t>Наименование товара, работ, услуг</t>
  </si>
  <si>
    <t>Объем</t>
  </si>
  <si>
    <t>Ценовое предложение №4 Вх.№18-1-7(2)109              от 09.03.2023</t>
  </si>
  <si>
    <t>Ценовое предложение №5</t>
  </si>
  <si>
    <t>Средн. арифм.</t>
  </si>
  <si>
    <t>Кол-во источников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</si>
  <si>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</si>
  <si>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</si>
  <si>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</si>
  <si>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</si>
  <si>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</si>
  <si>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</si>
  <si>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</si>
  <si>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1</t>
  </si>
  <si>
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</si>
  <si>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>Шт.</t>
  </si>
  <si>
    <t xml:space="preserve">Поставка мобильного телефона(смартфона)  для нужд Северо-Кавказского филиала ФГБУ ЦЭПП МЧС России.
</t>
  </si>
  <si>
    <t>Поставка мобильного телефона(смартфона)  для нужд                       Северо-Кавказского филиала ФГБУ ЦЭПП МЧС России.</t>
  </si>
  <si>
    <r>
      <t>Ценовое предложение №1 Вх. №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 -119 - 699 от 22.07.2026</t>
    </r>
  </si>
  <si>
    <t>Ценовое предложение №3 Вх.№ В -119 - 698 от 22.07.2026</t>
  </si>
  <si>
    <t>Ценовое предложение №2 Вх.№ В -119 - 700 от 22.07.2026</t>
  </si>
  <si>
    <t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отделения (обеспечения деятельности) Северо-Кавказского филиала ФГБУ ЦЭПП МЧС России ___________________С.А. Ушаков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проверили:                                                                                                                                                                                                                                                                                                                                                                                       Главный бухгалтер Северо-Кавказского филиала ФГБУ ЦЭПП МЧС России                                          _______________Т.В. Колмыкова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Северо-Кавказского филиала ФГБУ ЦЭПП МЧС России                                                         ________________П.Р.Кинасов</t>
  </si>
  <si>
    <t>по ОКЕИ</t>
  </si>
  <si>
    <t>см. таблицу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</si>
</sst>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1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  <fill>
      <patternFill patternType="solid">
        <fgColor theme="9" tint="0.39997558519241921"/>
        <bgColor rgb="FFE6B9B8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0" fillId="0" borderId="0" xfId="0" applyFont="1"/>
    <xf numFmtId="0" fontId="1" fillId="0" borderId="3" xfId="0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64" fontId="1" fillId="5" borderId="6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164" fontId="6" fillId="6" borderId="4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164" fontId="1" fillId="5" borderId="6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FC7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4</xdr:col>
      <xdr:colOff>1095120</xdr:colOff>
      <xdr:row>8</xdr:row>
      <xdr:rowOff>552240</xdr:rowOff>
    </xdr:to>
    <xdr:pic>
      <xdr:nvPicPr>
        <xdr:cNvPr id="2" name="Рисунок 1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9200" y="3476520"/>
          <a:ext cx="1659600" cy="55224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4</xdr:col>
      <xdr:colOff>447480</xdr:colOff>
      <xdr:row>9</xdr:row>
      <xdr:rowOff>418680</xdr:rowOff>
    </xdr:to>
    <xdr:pic>
      <xdr:nvPicPr>
        <xdr:cNvPr id="3" name="Рисунок 14"/>
        <xdr:cNvPicPr/>
      </xdr:nvPicPr>
      <xdr:blipFill>
        <a:blip xmlns:r="http://schemas.openxmlformats.org/officeDocument/2006/relationships" r:embed="rId2"/>
        <a:stretch/>
      </xdr:blipFill>
      <xdr:spPr>
        <a:xfrm>
          <a:off x="3679200" y="4210200"/>
          <a:ext cx="1011960" cy="4186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5</xdr:col>
      <xdr:colOff>90000</xdr:colOff>
      <xdr:row>10</xdr:row>
      <xdr:rowOff>401760</xdr:rowOff>
    </xdr:to>
    <xdr:pic>
      <xdr:nvPicPr>
        <xdr:cNvPr id="4" name="Рисунок 17"/>
        <xdr:cNvPicPr/>
      </xdr:nvPicPr>
      <xdr:blipFill>
        <a:blip xmlns:r="http://schemas.openxmlformats.org/officeDocument/2006/relationships" r:embed="rId3"/>
        <a:stretch/>
      </xdr:blipFill>
      <xdr:spPr>
        <a:xfrm>
          <a:off x="3679200" y="4753080"/>
          <a:ext cx="1874520" cy="40176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0"/>
  <sheetViews>
    <sheetView tabSelected="1" zoomScale="85" zoomScaleNormal="85" workbookViewId="0">
      <selection activeCell="X10" sqref="X10"/>
    </sheetView>
  </sheetViews>
  <sheetFormatPr defaultColWidth="9.140625" defaultRowHeight="15" x14ac:dyDescent="0.25"/>
  <cols>
    <col min="1" max="1" width="7.7109375" style="1" customWidth="1"/>
    <col min="2" max="2" width="28.140625" style="1" customWidth="1"/>
    <col min="3" max="3" width="16.28515625" style="1" customWidth="1"/>
    <col min="4" max="4" width="8" style="1" customWidth="1"/>
    <col min="5" max="5" width="17.28515625" style="1" customWidth="1"/>
    <col min="6" max="6" width="14.5703125" style="1" customWidth="1"/>
    <col min="7" max="7" width="15.28515625" style="1" customWidth="1"/>
    <col min="8" max="8" width="14.28515625" style="1" hidden="1" customWidth="1"/>
    <col min="9" max="9" width="12.42578125" style="1" hidden="1" customWidth="1"/>
    <col min="10" max="10" width="12.42578125" style="1" customWidth="1"/>
    <col min="11" max="11" width="9.28515625" style="1" customWidth="1"/>
    <col min="12" max="13" width="14" style="1" customWidth="1"/>
    <col min="14" max="14" width="18.85546875" style="1" customWidth="1"/>
    <col min="15" max="15" width="14.140625" style="1" customWidth="1"/>
    <col min="16" max="16" width="9.7109375" style="1" customWidth="1"/>
    <col min="17" max="1024" width="9.140625" style="1"/>
  </cols>
  <sheetData>
    <row r="1" spans="1:15" s="4" customFormat="1" ht="30.75" customHeight="1" x14ac:dyDescent="0.25">
      <c r="A1" s="2"/>
      <c r="B1" s="2"/>
      <c r="C1" s="2"/>
      <c r="D1" s="2"/>
      <c r="E1" s="3"/>
      <c r="F1" s="3"/>
      <c r="G1" s="3"/>
      <c r="H1" s="3"/>
      <c r="I1" s="3"/>
      <c r="J1" s="3"/>
      <c r="K1" s="41" t="s">
        <v>0</v>
      </c>
      <c r="L1" s="41"/>
      <c r="M1" s="41"/>
      <c r="N1" s="41"/>
      <c r="O1" s="41"/>
    </row>
    <row r="2" spans="1:15" s="4" customFormat="1" ht="18" customHeight="1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s="4" customFormat="1" ht="10.5" customHeight="1" x14ac:dyDescent="0.25">
      <c r="A3" s="43" t="s">
        <v>2</v>
      </c>
      <c r="B3" s="43"/>
      <c r="C3" s="43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s="4" customFormat="1" ht="31.5" customHeight="1" x14ac:dyDescent="0.25">
      <c r="A4" s="43"/>
      <c r="B4" s="43"/>
      <c r="C4" s="43"/>
      <c r="D4" s="5" t="s">
        <v>3</v>
      </c>
      <c r="E4" s="45" t="s">
        <v>4</v>
      </c>
      <c r="F4" s="45"/>
      <c r="G4" s="45"/>
      <c r="H4" s="45" t="s">
        <v>5</v>
      </c>
      <c r="I4" s="45"/>
      <c r="J4" s="45"/>
      <c r="K4" s="45"/>
      <c r="L4" s="45" t="s">
        <v>6</v>
      </c>
      <c r="M4" s="45"/>
      <c r="N4" s="45" t="s">
        <v>7</v>
      </c>
      <c r="O4" s="45"/>
    </row>
    <row r="5" spans="1:15" s="4" customFormat="1" ht="87.75" customHeight="1" x14ac:dyDescent="0.25">
      <c r="A5" s="43"/>
      <c r="B5" s="43"/>
      <c r="C5" s="43"/>
      <c r="D5" s="5">
        <v>1</v>
      </c>
      <c r="E5" s="46" t="s">
        <v>38</v>
      </c>
      <c r="F5" s="47"/>
      <c r="G5" s="48"/>
      <c r="H5" s="45" t="s">
        <v>8</v>
      </c>
      <c r="I5" s="45"/>
      <c r="J5" s="45"/>
      <c r="K5" s="45"/>
      <c r="L5" s="45" t="s">
        <v>45</v>
      </c>
      <c r="M5" s="45"/>
      <c r="N5" s="49" t="s">
        <v>44</v>
      </c>
      <c r="O5" s="49"/>
    </row>
    <row r="6" spans="1:15" ht="47.25" customHeight="1" x14ac:dyDescent="0.25">
      <c r="A6" s="33" t="s">
        <v>9</v>
      </c>
      <c r="B6" s="33"/>
      <c r="C6" s="33"/>
      <c r="D6" s="39" t="s">
        <v>10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ht="24" customHeight="1" x14ac:dyDescent="0.25">
      <c r="A7" s="40" t="s">
        <v>11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15" ht="34.5" customHeight="1" x14ac:dyDescent="0.25">
      <c r="A8" s="33" t="s">
        <v>12</v>
      </c>
      <c r="B8" s="33"/>
      <c r="C8" s="33"/>
      <c r="D8" s="32" t="s">
        <v>13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  <row r="9" spans="1:15" ht="57.75" customHeight="1" x14ac:dyDescent="0.25">
      <c r="A9" s="33" t="s">
        <v>14</v>
      </c>
      <c r="B9" s="33"/>
      <c r="C9" s="33"/>
      <c r="D9" s="33" t="s">
        <v>15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</row>
    <row r="10" spans="1:15" ht="42.75" customHeight="1" x14ac:dyDescent="0.25">
      <c r="A10" s="33" t="s">
        <v>16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</row>
    <row r="11" spans="1:15" ht="68.25" customHeight="1" x14ac:dyDescent="0.25">
      <c r="A11" s="36" t="s">
        <v>17</v>
      </c>
      <c r="B11" s="36"/>
      <c r="C11" s="36"/>
      <c r="D11" s="33" t="s">
        <v>18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</row>
    <row r="12" spans="1:15" ht="18" customHeight="1" x14ac:dyDescent="0.25">
      <c r="A12" s="36" t="s">
        <v>19</v>
      </c>
      <c r="B12" s="36"/>
      <c r="C12" s="36"/>
      <c r="D12" s="33" t="s">
        <v>20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</row>
    <row r="13" spans="1:15" ht="18.75" customHeight="1" x14ac:dyDescent="0.25">
      <c r="A13" s="37" t="s">
        <v>21</v>
      </c>
      <c r="B13" s="37"/>
      <c r="C13" s="38">
        <v>46226</v>
      </c>
      <c r="D13" s="38"/>
      <c r="E13" s="6" t="e">
        <f>#REF!+#REF!</f>
        <v>#REF!</v>
      </c>
      <c r="F13" s="6" t="e">
        <f>#REF!+#REF!</f>
        <v>#REF!</v>
      </c>
      <c r="G13" s="6" t="e">
        <f>#REF!+#REF!</f>
        <v>#REF!</v>
      </c>
      <c r="H13" s="7"/>
      <c r="I13" s="7"/>
      <c r="J13" s="7"/>
      <c r="K13" s="7"/>
      <c r="L13" s="7"/>
      <c r="M13" s="7"/>
      <c r="N13" s="7"/>
      <c r="O13" s="7"/>
    </row>
    <row r="14" spans="1:15" ht="54.75" customHeight="1" x14ac:dyDescent="0.25">
      <c r="A14" s="33" t="s">
        <v>19</v>
      </c>
      <c r="B14" s="33"/>
      <c r="C14" s="34">
        <f>O18</f>
        <v>8000</v>
      </c>
      <c r="D14" s="34"/>
      <c r="E14" s="35" t="s">
        <v>38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5" ht="78.75" customHeight="1" x14ac:dyDescent="0.25">
      <c r="A15" s="28" t="s">
        <v>3</v>
      </c>
      <c r="B15" s="28" t="s">
        <v>22</v>
      </c>
      <c r="C15" s="28" t="s">
        <v>23</v>
      </c>
      <c r="D15" s="28"/>
      <c r="E15" s="25" t="s">
        <v>40</v>
      </c>
      <c r="F15" s="25" t="s">
        <v>42</v>
      </c>
      <c r="G15" s="25" t="s">
        <v>41</v>
      </c>
      <c r="H15" s="8" t="s">
        <v>24</v>
      </c>
      <c r="I15" s="9" t="s">
        <v>25</v>
      </c>
      <c r="J15" s="30" t="s">
        <v>26</v>
      </c>
      <c r="K15" s="28" t="s">
        <v>27</v>
      </c>
      <c r="L15" s="28" t="s">
        <v>28</v>
      </c>
      <c r="M15" s="28" t="s">
        <v>29</v>
      </c>
      <c r="N15" s="28" t="s">
        <v>30</v>
      </c>
      <c r="O15" s="30" t="s">
        <v>31</v>
      </c>
    </row>
    <row r="16" spans="1:15" ht="30" x14ac:dyDescent="0.25">
      <c r="A16" s="29"/>
      <c r="B16" s="29"/>
      <c r="C16" s="13" t="s">
        <v>32</v>
      </c>
      <c r="D16" s="13" t="s">
        <v>33</v>
      </c>
      <c r="E16" s="14" t="s">
        <v>34</v>
      </c>
      <c r="F16" s="14" t="s">
        <v>34</v>
      </c>
      <c r="G16" s="14" t="s">
        <v>34</v>
      </c>
      <c r="H16" s="14" t="s">
        <v>34</v>
      </c>
      <c r="I16" s="14" t="s">
        <v>34</v>
      </c>
      <c r="J16" s="31"/>
      <c r="K16" s="29"/>
      <c r="L16" s="29"/>
      <c r="M16" s="29"/>
      <c r="N16" s="29"/>
      <c r="O16" s="31"/>
    </row>
    <row r="17" spans="1:17" s="10" customFormat="1" ht="117.75" customHeight="1" x14ac:dyDescent="0.25">
      <c r="A17" s="20" t="s">
        <v>35</v>
      </c>
      <c r="B17" s="21" t="s">
        <v>39</v>
      </c>
      <c r="C17" s="15" t="s">
        <v>37</v>
      </c>
      <c r="D17" s="15">
        <v>1</v>
      </c>
      <c r="E17" s="16">
        <v>7500</v>
      </c>
      <c r="F17" s="16">
        <v>8000</v>
      </c>
      <c r="G17" s="16">
        <v>8500</v>
      </c>
      <c r="H17" s="22"/>
      <c r="I17" s="23"/>
      <c r="J17" s="17">
        <f>AVERAGE(G17,F17,E17)</f>
        <v>8000</v>
      </c>
      <c r="K17" s="18">
        <f>COUNT(E17:I17)</f>
        <v>3</v>
      </c>
      <c r="L17" s="19">
        <f>STDEV(G17,F17,E17)</f>
        <v>500</v>
      </c>
      <c r="M17" s="19">
        <f>L17/J17*100</f>
        <v>6.25</v>
      </c>
      <c r="N17" s="19" t="str">
        <f>IF(M17&lt;33,"ОДНОРОДНЫЕ","НЕОДНОРОДНЫЕ")</f>
        <v>ОДНОРОДНЫЕ</v>
      </c>
      <c r="O17" s="12">
        <f>J17*D17</f>
        <v>8000</v>
      </c>
      <c r="Q17" s="11"/>
    </row>
    <row r="18" spans="1:17" s="10" customFormat="1" ht="33.7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24">
        <f>O17</f>
        <v>8000</v>
      </c>
      <c r="Q18" s="11"/>
    </row>
    <row r="19" spans="1:17" ht="54" customHeight="1" x14ac:dyDescent="0.25">
      <c r="A19" s="26" t="s">
        <v>36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7" ht="133.5" customHeight="1" x14ac:dyDescent="0.25">
      <c r="A20" s="27" t="s">
        <v>43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7" ht="72" customHeight="1" x14ac:dyDescent="0.25"/>
    <row r="23" spans="1:17" ht="30.75" customHeight="1" x14ac:dyDescent="0.25"/>
    <row r="24" spans="1:17" ht="53.25" customHeight="1" x14ac:dyDescent="0.25"/>
    <row r="25" spans="1:17" ht="34.5" customHeight="1" x14ac:dyDescent="0.25"/>
    <row r="26" spans="1:17" ht="48.75" customHeight="1" x14ac:dyDescent="0.25"/>
    <row r="27" spans="1:17" ht="135" customHeight="1" x14ac:dyDescent="0.25"/>
    <row r="28" spans="1:17" ht="46.5" customHeight="1" x14ac:dyDescent="0.25"/>
    <row r="29" spans="1:17" ht="47.25" customHeight="1" x14ac:dyDescent="0.25"/>
    <row r="30" spans="1:17" ht="121.5" customHeight="1" x14ac:dyDescent="0.25"/>
  </sheetData>
  <mergeCells count="42">
    <mergeCell ref="A6:C6"/>
    <mergeCell ref="D6:O6"/>
    <mergeCell ref="A7:O7"/>
    <mergeCell ref="K1:O1"/>
    <mergeCell ref="A2:O2"/>
    <mergeCell ref="A3:C5"/>
    <mergeCell ref="D3:O3"/>
    <mergeCell ref="E4:G4"/>
    <mergeCell ref="H4:K4"/>
    <mergeCell ref="L4:M4"/>
    <mergeCell ref="N4:O4"/>
    <mergeCell ref="E5:G5"/>
    <mergeCell ref="H5:K5"/>
    <mergeCell ref="L5:M5"/>
    <mergeCell ref="N5:O5"/>
    <mergeCell ref="A14:B14"/>
    <mergeCell ref="C14:D14"/>
    <mergeCell ref="E14:O14"/>
    <mergeCell ref="A8:C8"/>
    <mergeCell ref="D8:O8"/>
    <mergeCell ref="A9:C9"/>
    <mergeCell ref="D9:O9"/>
    <mergeCell ref="A10:C10"/>
    <mergeCell ref="D10:O10"/>
    <mergeCell ref="A11:C11"/>
    <mergeCell ref="D11:O11"/>
    <mergeCell ref="A12:C12"/>
    <mergeCell ref="D12:O12"/>
    <mergeCell ref="A13:B13"/>
    <mergeCell ref="C13:D13"/>
    <mergeCell ref="A19:O19"/>
    <mergeCell ref="A20:O20"/>
    <mergeCell ref="L15:L16"/>
    <mergeCell ref="M15:M16"/>
    <mergeCell ref="N15:N16"/>
    <mergeCell ref="O15:O16"/>
    <mergeCell ref="A15:A16"/>
    <mergeCell ref="B15:B16"/>
    <mergeCell ref="C15:D15"/>
    <mergeCell ref="J15:J16"/>
    <mergeCell ref="K15:K16"/>
    <mergeCell ref="A18:N18"/>
  </mergeCells>
  <conditionalFormatting sqref="N17">
    <cfRule type="containsText" dxfId="5" priority="7" operator="containsText" text="НЕОДНОРОДНЫЕ">
      <formula>NOT(ISERROR(SEARCH("НЕОДНОРОДНЫЕ",N17)))</formula>
    </cfRule>
    <cfRule type="containsText" dxfId="4" priority="8" operator="containsText" text="ОДНОРОДНЫЕ">
      <formula>NOT(ISERROR(SEARCH("ОДНОРОДНЫЕ",N17)))</formula>
    </cfRule>
    <cfRule type="containsText" dxfId="3" priority="9" operator="containsText" text="НЕОДНОРОДНЫЕ">
      <formula>NOT(ISERROR(SEARCH("НЕОДНОРОДНЫЕ",N17)))</formula>
    </cfRule>
  </conditionalFormatting>
  <conditionalFormatting sqref="N17">
    <cfRule type="containsText" dxfId="2" priority="10" operator="containsText" text="НЕ">
      <formula>NOT(ISERROR(SEARCH("НЕ",N17)))</formula>
    </cfRule>
    <cfRule type="containsText" dxfId="1" priority="11" operator="containsText" text="ОДНОРОДНЫЕ">
      <formula>NOT(ISERROR(SEARCH("ОДНОРОДНЫЕ",N17)))</formula>
    </cfRule>
    <cfRule type="containsText" dxfId="0" priority="12" operator="containsText" text="НЕОДНОРОДНЫЕ">
      <formula>NOT(ISERROR(SEARCH("НЕОДНОРОДНЫЕ",N17)))</formula>
    </cfRule>
  </conditionalFormatting>
  <pageMargins left="0.23611111111111099" right="0.23611111111111099" top="0.74791666666666701" bottom="0.74791666666666701" header="0.511811023622047" footer="0.511811023622047"/>
  <pageSetup paperSize="9" scale="74" fitToHeight="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РНМЦК</vt:lpstr>
      <vt:lpstr>РНМЦК!Заголовки_для_печати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ООД</dc:creator>
  <cp:lastModifiedBy>Admin</cp:lastModifiedBy>
  <cp:revision>2</cp:revision>
  <cp:lastPrinted>2024-10-22T11:56:52Z</cp:lastPrinted>
  <dcterms:created xsi:type="dcterms:W3CDTF">2006-09-28T05:33:49Z</dcterms:created>
  <dcterms:modified xsi:type="dcterms:W3CDTF">2026-07-24T13:25:33Z</dcterms:modified>
  <dc:language>ru-RU</dc:language>
</cp:coreProperties>
</file>