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AB8BBE1-5254-4DC3-AFFE-F22F252E9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токол " sheetId="1" r:id="rId1"/>
  </sheets>
  <calcPr calcId="191029"/>
</workbook>
</file>

<file path=xl/calcChain.xml><?xml version="1.0" encoding="utf-8"?>
<calcChain xmlns="http://schemas.openxmlformats.org/spreadsheetml/2006/main">
  <c r="K21" i="1" l="1"/>
  <c r="J16" i="1"/>
  <c r="K16" i="1" s="1"/>
  <c r="J15" i="1"/>
  <c r="K15" i="1" s="1"/>
  <c r="J14" i="1"/>
  <c r="K14" i="1" s="1"/>
  <c r="J13" i="1"/>
  <c r="K13" i="1" s="1"/>
  <c r="J12" i="1"/>
  <c r="K12" i="1" s="1"/>
  <c r="K11" i="1"/>
  <c r="J11" i="1"/>
  <c r="J10" i="1"/>
  <c r="K10" i="1" s="1"/>
  <c r="K9" i="1"/>
  <c r="J9" i="1"/>
  <c r="J20" i="1"/>
  <c r="K20" i="1" s="1"/>
  <c r="J19" i="1"/>
  <c r="K19" i="1" s="1"/>
  <c r="J18" i="1"/>
  <c r="K18" i="1" s="1"/>
  <c r="J17" i="1"/>
  <c r="K17" i="1" l="1"/>
  <c r="B7" i="1" l="1"/>
  <c r="C7" i="1" s="1"/>
  <c r="D7" i="1" l="1"/>
  <c r="E7" i="1" l="1"/>
</calcChain>
</file>

<file path=xl/sharedStrings.xml><?xml version="1.0" encoding="utf-8"?>
<sst xmlns="http://schemas.openxmlformats.org/spreadsheetml/2006/main" count="54" uniqueCount="42">
  <si>
    <t>№ п/п</t>
  </si>
  <si>
    <t>Ед. изм.</t>
  </si>
  <si>
    <t>Кол-во</t>
  </si>
  <si>
    <t>Сведения о данных использованных для расчета начальной (максимальной) цены договора и расчет начальной (максимальной) цены контракта:</t>
  </si>
  <si>
    <t>Наименование товара, работы, услуги (в том числе основные характеристики объекта закупки)</t>
  </si>
  <si>
    <t>Количество предложений поставщиков</t>
  </si>
  <si>
    <t>Начальная (максимальная) цена контракта по позиции, руб.</t>
  </si>
  <si>
    <t>ОКПД2/ КТРУ</t>
  </si>
  <si>
    <t xml:space="preserve">КОСГУ </t>
  </si>
  <si>
    <t>Цена, руб. за единицу товара, работы, услуги (руб.)</t>
  </si>
  <si>
    <t xml:space="preserve">НМЦК </t>
  </si>
  <si>
    <t>Минимальное  значение цены единицы, руб.</t>
  </si>
  <si>
    <t>Предмет контракта: Поставка запасных частей на трактор Беларус 82.1</t>
  </si>
  <si>
    <t xml:space="preserve">шт. </t>
  </si>
  <si>
    <t>Наименование и марка машины: Трактор Беларус 82.1. Заводской номер машины 808176659. Двигатель 816957. Коробка передач 498965</t>
  </si>
  <si>
    <t>Обоснование начальной (максимальной) цены контракта</t>
  </si>
  <si>
    <t>29.32.30.390</t>
  </si>
  <si>
    <t>КП вх. 462 от 27.05.2026</t>
  </si>
  <si>
    <t>КП вх. 460 от 26.05.2026</t>
  </si>
  <si>
    <t>КП вх. 461 от 26.05.2026</t>
  </si>
  <si>
    <t>Топливный шлаг низкого давления с 2 штуцерами 
Длина 1,5м</t>
  </si>
  <si>
    <t>22.19.30.110</t>
  </si>
  <si>
    <t xml:space="preserve">Масло гидравлическое МГЕ-46 В или эквивалент.  
Функциональные присадки: Без присадок. Вид масла минеральное 
Двигатель Дизель 
Коробка передач механическая  </t>
  </si>
  <si>
    <t>л</t>
  </si>
  <si>
    <t>19.20.29.130-00000005</t>
  </si>
  <si>
    <t xml:space="preserve">Шайба медная внутренний диаметр 12 мм
Внешний диаметр 24 мм
Материал медь </t>
  </si>
  <si>
    <t>25.94.13.121</t>
  </si>
  <si>
    <t xml:space="preserve">Шайба медная внутренний диаметр 22 мм
Внешний диаметр 30 мм
Материал медь </t>
  </si>
  <si>
    <t xml:space="preserve">Шайба стальная внутренний диаметр 26 мм
Внешний диаметр 70 мм
Материал сталь </t>
  </si>
  <si>
    <t>25.94.12.110</t>
  </si>
  <si>
    <t>Гидроцилиндр ЦС50
Материал Сталь 
Диаметр цилиндра - 50 мм;
Диаметр штока - 25 мм;
Ход поршня - 200 мм;
Межосевое расстояние - 405 мм;</t>
  </si>
  <si>
    <t>28.12.11.110</t>
  </si>
  <si>
    <t xml:space="preserve">Автомобильная лампа галогеновая   Тип лампы галогеновая 
Напряжение 12 В
Тип цоколя PK22s
С проводком </t>
  </si>
  <si>
    <t xml:space="preserve">27.40.12.000 </t>
  </si>
  <si>
    <t xml:space="preserve">Фара противотуманная МТЗ / ФПГ-101 (8724.306) Металлический ударопрочный корпус
Форма круглая </t>
  </si>
  <si>
    <t xml:space="preserve">29.31.23.111 </t>
  </si>
  <si>
    <t xml:space="preserve">Манометр для накачки шин. 
Номинальный расход воздуха, л/мин 200
Диаметр воздушного штуцера 1/4"F
Присоединение Рапид
Рабочее давление 12 Бар
Максимальное давление 16 Бар
Манометр механический
Корпус металлический </t>
  </si>
  <si>
    <t xml:space="preserve">Стопорный палец  Длина 150 мм
Диаметр 25 мм 
Стопорная шайба с отверстием 0,6 мм для шплинтовки </t>
  </si>
  <si>
    <t xml:space="preserve">29.32.30.390 </t>
  </si>
  <si>
    <t>Хомут пластиковый 
Цвет белый 
Длина 300 мм
Ширина 0,5 мм</t>
  </si>
  <si>
    <t xml:space="preserve">22.29.26.119 </t>
  </si>
  <si>
    <t>Хомут пластиковый 
Цвет черный  
Длина 100 мм
Ширина 0,2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</si>
</sst>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164" fontId="3" fillId="0" borderId="1" xfId="1" applyFont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view="pageLayout" zoomScale="148" zoomScaleNormal="100" zoomScalePageLayoutView="148" workbookViewId="0">
      <selection activeCell="B13" sqref="B13"/>
    </sheetView>
  </sheetViews>
  <sheetFormatPr defaultRowHeight="12.75" x14ac:dyDescent="0.2"/>
  <cols>
    <col min="1" max="1" width="3.28515625" style="1" customWidth="1"/>
    <col min="2" max="2" width="33" style="1" customWidth="1"/>
    <col min="3" max="3" width="6.5703125" style="1" customWidth="1"/>
    <col min="4" max="4" width="9.5703125" style="1" customWidth="1"/>
    <col min="5" max="5" width="10.85546875" style="1" customWidth="1"/>
    <col min="6" max="6" width="12.5703125" style="1" customWidth="1"/>
    <col min="7" max="7" width="12.140625" style="1" customWidth="1"/>
    <col min="8" max="8" width="11.85546875" style="1" customWidth="1"/>
    <col min="9" max="9" width="10.140625" style="1" customWidth="1"/>
    <col min="10" max="10" width="11" style="1" customWidth="1"/>
    <col min="11" max="11" width="16.28515625" style="1" customWidth="1"/>
    <col min="12" max="12" width="8.5703125" style="1" customWidth="1"/>
    <col min="13" max="13" width="5" style="1" customWidth="1"/>
    <col min="14" max="16384" width="9.140625" style="1"/>
  </cols>
  <sheetData>
    <row r="1" spans="1:12" ht="25.5" customHeight="1" x14ac:dyDescent="0.2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14" customForma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2" ht="21.75" customHeight="1" x14ac:dyDescent="0.2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ht="26.25" customHeight="1" x14ac:dyDescent="0.2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2" ht="27.75" customHeight="1" x14ac:dyDescent="0.2">
      <c r="A5" s="27" t="s">
        <v>0</v>
      </c>
      <c r="B5" s="27" t="s">
        <v>4</v>
      </c>
      <c r="C5" s="27" t="s">
        <v>1</v>
      </c>
      <c r="D5" s="27" t="s">
        <v>2</v>
      </c>
      <c r="E5" s="25" t="s">
        <v>7</v>
      </c>
      <c r="F5" s="28" t="s">
        <v>9</v>
      </c>
      <c r="G5" s="28"/>
      <c r="H5" s="28"/>
      <c r="I5" s="25" t="s">
        <v>5</v>
      </c>
      <c r="J5" s="27" t="s">
        <v>11</v>
      </c>
      <c r="K5" s="27" t="s">
        <v>6</v>
      </c>
      <c r="L5" s="17" t="s">
        <v>8</v>
      </c>
    </row>
    <row r="6" spans="1:12" ht="71.25" customHeight="1" x14ac:dyDescent="0.2">
      <c r="A6" s="27"/>
      <c r="B6" s="27"/>
      <c r="C6" s="27"/>
      <c r="D6" s="27"/>
      <c r="E6" s="26"/>
      <c r="F6" s="29" t="s">
        <v>17</v>
      </c>
      <c r="G6" s="29" t="s">
        <v>18</v>
      </c>
      <c r="H6" s="29" t="s">
        <v>19</v>
      </c>
      <c r="I6" s="26"/>
      <c r="J6" s="27"/>
      <c r="K6" s="27"/>
      <c r="L6" s="18"/>
    </row>
    <row r="7" spans="1:12" ht="15" customHeight="1" x14ac:dyDescent="0.2">
      <c r="A7" s="2">
        <v>1</v>
      </c>
      <c r="B7" s="3">
        <f t="shared" ref="B7:E7" si="0">A7+1</f>
        <v>2</v>
      </c>
      <c r="C7" s="2">
        <f t="shared" si="0"/>
        <v>3</v>
      </c>
      <c r="D7" s="2">
        <f t="shared" si="0"/>
        <v>4</v>
      </c>
      <c r="E7" s="2">
        <f t="shared" si="0"/>
        <v>5</v>
      </c>
      <c r="F7" s="2">
        <v>6</v>
      </c>
      <c r="G7" s="2">
        <v>7</v>
      </c>
      <c r="H7" s="5">
        <v>8</v>
      </c>
      <c r="I7" s="2">
        <v>9</v>
      </c>
      <c r="J7" s="2">
        <v>10</v>
      </c>
      <c r="K7" s="2">
        <v>11</v>
      </c>
      <c r="L7" s="4">
        <v>12</v>
      </c>
    </row>
    <row r="8" spans="1:12" ht="66" customHeight="1" x14ac:dyDescent="0.2">
      <c r="A8" s="5"/>
      <c r="B8" s="16" t="s">
        <v>14</v>
      </c>
      <c r="C8" s="5"/>
      <c r="D8" s="2"/>
      <c r="E8" s="2"/>
      <c r="F8" s="2"/>
      <c r="G8" s="2"/>
      <c r="H8" s="5"/>
      <c r="I8" s="5"/>
      <c r="J8" s="5"/>
      <c r="K8" s="2"/>
      <c r="L8" s="4"/>
    </row>
    <row r="9" spans="1:12" ht="47.25" customHeight="1" x14ac:dyDescent="0.2">
      <c r="A9" s="7">
        <v>1</v>
      </c>
      <c r="B9" s="30" t="s">
        <v>20</v>
      </c>
      <c r="C9" s="7" t="s">
        <v>13</v>
      </c>
      <c r="D9" s="31">
        <v>1</v>
      </c>
      <c r="E9" s="31" t="s">
        <v>21</v>
      </c>
      <c r="F9" s="32">
        <v>790</v>
      </c>
      <c r="G9" s="32">
        <v>850</v>
      </c>
      <c r="H9" s="9">
        <v>800</v>
      </c>
      <c r="I9" s="9">
        <v>3</v>
      </c>
      <c r="J9" s="10">
        <f>MIN((G9,F9,H9))</f>
        <v>790</v>
      </c>
      <c r="K9" s="11">
        <f t="shared" ref="K9:K11" si="1">J9*D9</f>
        <v>790</v>
      </c>
      <c r="L9" s="12">
        <v>346</v>
      </c>
    </row>
    <row r="10" spans="1:12" ht="66" customHeight="1" x14ac:dyDescent="0.2">
      <c r="A10" s="7">
        <v>2</v>
      </c>
      <c r="B10" s="30" t="s">
        <v>22</v>
      </c>
      <c r="C10" s="7" t="s">
        <v>23</v>
      </c>
      <c r="D10" s="31">
        <v>10</v>
      </c>
      <c r="E10" s="31" t="s">
        <v>24</v>
      </c>
      <c r="F10" s="32">
        <v>245</v>
      </c>
      <c r="G10" s="32">
        <v>260</v>
      </c>
      <c r="H10" s="9">
        <v>235</v>
      </c>
      <c r="I10" s="9">
        <v>3</v>
      </c>
      <c r="J10" s="10">
        <f>MIN((G10,F10,H10))</f>
        <v>235</v>
      </c>
      <c r="K10" s="11">
        <f t="shared" si="1"/>
        <v>2350</v>
      </c>
      <c r="L10" s="12">
        <v>343</v>
      </c>
    </row>
    <row r="11" spans="1:12" ht="57.75" customHeight="1" x14ac:dyDescent="0.2">
      <c r="A11" s="7">
        <v>3</v>
      </c>
      <c r="B11" s="30" t="s">
        <v>25</v>
      </c>
      <c r="C11" s="7" t="s">
        <v>13</v>
      </c>
      <c r="D11" s="31">
        <v>4</v>
      </c>
      <c r="E11" s="31" t="s">
        <v>26</v>
      </c>
      <c r="F11" s="32">
        <v>50</v>
      </c>
      <c r="G11" s="32">
        <v>40</v>
      </c>
      <c r="H11" s="9">
        <v>30</v>
      </c>
      <c r="I11" s="9">
        <v>3</v>
      </c>
      <c r="J11" s="10">
        <f>MIN((G11,F11,H11))</f>
        <v>30</v>
      </c>
      <c r="K11" s="11">
        <f t="shared" si="1"/>
        <v>120</v>
      </c>
      <c r="L11" s="12">
        <v>346</v>
      </c>
    </row>
    <row r="12" spans="1:12" ht="55.5" customHeight="1" x14ac:dyDescent="0.2">
      <c r="A12" s="7">
        <v>4</v>
      </c>
      <c r="B12" s="30" t="s">
        <v>27</v>
      </c>
      <c r="C12" s="7" t="s">
        <v>13</v>
      </c>
      <c r="D12" s="31">
        <v>6</v>
      </c>
      <c r="E12" s="31" t="s">
        <v>26</v>
      </c>
      <c r="F12" s="32">
        <v>45</v>
      </c>
      <c r="G12" s="32">
        <v>43</v>
      </c>
      <c r="H12" s="9">
        <v>40</v>
      </c>
      <c r="I12" s="9">
        <v>3</v>
      </c>
      <c r="J12" s="10">
        <f>MIN((G12,F12,H12))</f>
        <v>40</v>
      </c>
      <c r="K12" s="11">
        <f>J12*D12</f>
        <v>240</v>
      </c>
      <c r="L12" s="12">
        <v>346</v>
      </c>
    </row>
    <row r="13" spans="1:12" ht="56.25" customHeight="1" x14ac:dyDescent="0.2">
      <c r="A13" s="7">
        <v>5</v>
      </c>
      <c r="B13" s="30" t="s">
        <v>28</v>
      </c>
      <c r="C13" s="7" t="s">
        <v>13</v>
      </c>
      <c r="D13" s="31">
        <v>4</v>
      </c>
      <c r="E13" s="31" t="s">
        <v>29</v>
      </c>
      <c r="F13" s="32">
        <v>40</v>
      </c>
      <c r="G13" s="32">
        <v>45</v>
      </c>
      <c r="H13" s="9">
        <v>30</v>
      </c>
      <c r="I13" s="9">
        <v>3</v>
      </c>
      <c r="J13" s="10">
        <f>MIN((G13,F13,H13))</f>
        <v>30</v>
      </c>
      <c r="K13" s="11">
        <f t="shared" ref="K13:K15" si="2">J13*D13</f>
        <v>120</v>
      </c>
      <c r="L13" s="12">
        <v>346</v>
      </c>
    </row>
    <row r="14" spans="1:12" ht="66" customHeight="1" x14ac:dyDescent="0.2">
      <c r="A14" s="7">
        <v>6</v>
      </c>
      <c r="B14" s="30" t="s">
        <v>30</v>
      </c>
      <c r="C14" s="7" t="s">
        <v>13</v>
      </c>
      <c r="D14" s="31">
        <v>1</v>
      </c>
      <c r="E14" s="31" t="s">
        <v>31</v>
      </c>
      <c r="F14" s="32">
        <v>10200</v>
      </c>
      <c r="G14" s="32">
        <v>9900</v>
      </c>
      <c r="H14" s="9">
        <v>5600</v>
      </c>
      <c r="I14" s="9">
        <v>3</v>
      </c>
      <c r="J14" s="10">
        <f>MIN((G14,F14,H14))</f>
        <v>5600</v>
      </c>
      <c r="K14" s="11">
        <f t="shared" si="2"/>
        <v>5600</v>
      </c>
      <c r="L14" s="12">
        <v>346</v>
      </c>
    </row>
    <row r="15" spans="1:12" ht="66" customHeight="1" x14ac:dyDescent="0.2">
      <c r="A15" s="7">
        <v>7</v>
      </c>
      <c r="B15" s="30" t="s">
        <v>32</v>
      </c>
      <c r="C15" s="7" t="s">
        <v>13</v>
      </c>
      <c r="D15" s="31">
        <v>1</v>
      </c>
      <c r="E15" s="31" t="s">
        <v>33</v>
      </c>
      <c r="F15" s="32">
        <v>220</v>
      </c>
      <c r="G15" s="32">
        <v>200</v>
      </c>
      <c r="H15" s="9">
        <v>150</v>
      </c>
      <c r="I15" s="9">
        <v>3</v>
      </c>
      <c r="J15" s="10">
        <f>MIN((G15,F15,H15))</f>
        <v>150</v>
      </c>
      <c r="K15" s="11">
        <f t="shared" si="2"/>
        <v>150</v>
      </c>
      <c r="L15" s="12">
        <v>346</v>
      </c>
    </row>
    <row r="16" spans="1:12" ht="66" customHeight="1" x14ac:dyDescent="0.2">
      <c r="A16" s="7">
        <v>8</v>
      </c>
      <c r="B16" s="30" t="s">
        <v>34</v>
      </c>
      <c r="C16" s="7" t="s">
        <v>13</v>
      </c>
      <c r="D16" s="31">
        <v>2</v>
      </c>
      <c r="E16" s="31" t="s">
        <v>35</v>
      </c>
      <c r="F16" s="32">
        <v>1380</v>
      </c>
      <c r="G16" s="32">
        <v>1460</v>
      </c>
      <c r="H16" s="9">
        <v>1250</v>
      </c>
      <c r="I16" s="9">
        <v>3</v>
      </c>
      <c r="J16" s="10">
        <f>MIN((G16,F16,H16))</f>
        <v>1250</v>
      </c>
      <c r="K16" s="11">
        <f>J16*D16</f>
        <v>2500</v>
      </c>
      <c r="L16" s="12">
        <v>346</v>
      </c>
    </row>
    <row r="17" spans="1:12" s="13" customFormat="1" ht="111" customHeight="1" x14ac:dyDescent="0.25">
      <c r="A17" s="7">
        <v>9</v>
      </c>
      <c r="B17" s="8" t="s">
        <v>36</v>
      </c>
      <c r="C17" s="7" t="s">
        <v>13</v>
      </c>
      <c r="D17" s="8">
        <v>1</v>
      </c>
      <c r="E17" s="33" t="s">
        <v>16</v>
      </c>
      <c r="F17" s="32">
        <v>1450</v>
      </c>
      <c r="G17" s="32">
        <v>1320</v>
      </c>
      <c r="H17" s="9">
        <v>1000</v>
      </c>
      <c r="I17" s="9">
        <v>3</v>
      </c>
      <c r="J17" s="10">
        <f>MIN((G17,F17,H17))</f>
        <v>1000</v>
      </c>
      <c r="K17" s="11">
        <f>J17*D17</f>
        <v>1000</v>
      </c>
      <c r="L17" s="12">
        <v>346</v>
      </c>
    </row>
    <row r="18" spans="1:12" s="13" customFormat="1" ht="56.25" customHeight="1" x14ac:dyDescent="0.25">
      <c r="A18" s="7">
        <v>10</v>
      </c>
      <c r="B18" s="8" t="s">
        <v>37</v>
      </c>
      <c r="C18" s="7" t="s">
        <v>13</v>
      </c>
      <c r="D18" s="8">
        <v>1</v>
      </c>
      <c r="E18" s="33" t="s">
        <v>38</v>
      </c>
      <c r="F18" s="32">
        <v>1450</v>
      </c>
      <c r="G18" s="32">
        <v>1300</v>
      </c>
      <c r="H18" s="9">
        <v>1100</v>
      </c>
      <c r="I18" s="9">
        <v>3</v>
      </c>
      <c r="J18" s="10">
        <f>MIN((G18,F18,H18))</f>
        <v>1100</v>
      </c>
      <c r="K18" s="11">
        <f>J18*D18</f>
        <v>1100</v>
      </c>
      <c r="L18" s="12">
        <v>346</v>
      </c>
    </row>
    <row r="19" spans="1:12" s="13" customFormat="1" ht="54.75" customHeight="1" x14ac:dyDescent="0.25">
      <c r="A19" s="7">
        <v>11</v>
      </c>
      <c r="B19" s="8" t="s">
        <v>39</v>
      </c>
      <c r="C19" s="7" t="s">
        <v>13</v>
      </c>
      <c r="D19" s="8">
        <v>100</v>
      </c>
      <c r="E19" s="33" t="s">
        <v>40</v>
      </c>
      <c r="F19" s="32">
        <v>6</v>
      </c>
      <c r="G19" s="32">
        <v>5.5</v>
      </c>
      <c r="H19" s="9">
        <v>5</v>
      </c>
      <c r="I19" s="9">
        <v>3</v>
      </c>
      <c r="J19" s="10">
        <f>MIN((G19,F19,H19))</f>
        <v>5</v>
      </c>
      <c r="K19" s="11">
        <f t="shared" ref="K19:K20" si="3">J19*D19</f>
        <v>500</v>
      </c>
      <c r="L19" s="12">
        <v>346</v>
      </c>
    </row>
    <row r="20" spans="1:12" s="13" customFormat="1" ht="53.25" customHeight="1" x14ac:dyDescent="0.25">
      <c r="A20" s="7">
        <v>12</v>
      </c>
      <c r="B20" s="8" t="s">
        <v>41</v>
      </c>
      <c r="C20" s="7" t="s">
        <v>13</v>
      </c>
      <c r="D20" s="8">
        <v>100</v>
      </c>
      <c r="E20" s="33" t="s">
        <v>40</v>
      </c>
      <c r="F20" s="32">
        <v>2.5</v>
      </c>
      <c r="G20" s="32">
        <v>2</v>
      </c>
      <c r="H20" s="9">
        <v>1</v>
      </c>
      <c r="I20" s="9">
        <v>3</v>
      </c>
      <c r="J20" s="10">
        <f>MIN((G20,F20,H20))</f>
        <v>1</v>
      </c>
      <c r="K20" s="11">
        <f t="shared" si="3"/>
        <v>100</v>
      </c>
      <c r="L20" s="12">
        <v>346</v>
      </c>
    </row>
    <row r="21" spans="1:12" ht="18.75" customHeight="1" x14ac:dyDescent="0.2">
      <c r="A21" s="15"/>
      <c r="B21" s="22" t="s">
        <v>10</v>
      </c>
      <c r="C21" s="23"/>
      <c r="D21" s="23"/>
      <c r="E21" s="23"/>
      <c r="F21" s="23"/>
      <c r="G21" s="23"/>
      <c r="H21" s="23"/>
      <c r="I21" s="23"/>
      <c r="J21" s="23"/>
      <c r="K21" s="6">
        <f>SUM(K9:K20)</f>
        <v>14570</v>
      </c>
    </row>
  </sheetData>
  <mergeCells count="15">
    <mergeCell ref="L5:L6"/>
    <mergeCell ref="A1:K1"/>
    <mergeCell ref="A4:K4"/>
    <mergeCell ref="A2:K2"/>
    <mergeCell ref="B21:J21"/>
    <mergeCell ref="A3:K3"/>
    <mergeCell ref="I5:I6"/>
    <mergeCell ref="J5:J6"/>
    <mergeCell ref="A5:A6"/>
    <mergeCell ref="B5:B6"/>
    <mergeCell ref="C5:C6"/>
    <mergeCell ref="D5:D6"/>
    <mergeCell ref="E5:E6"/>
    <mergeCell ref="K5:K6"/>
    <mergeCell ref="F5:H5"/>
  </mergeCells>
  <conditionalFormatting sqref="F17:H20">
    <cfRule type="cellIs" dxfId="0" priority="1" operator="equal">
      <formula>0</formula>
    </cfRule>
  </conditionalFormatting>
  <pageMargins left="5.2083333333333336E-2" right="0.15625" top="0.14802631578947367" bottom="0.36458333333333331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2026-05-28T11:57:44Z</dcterms:modified>
</cp:coreProperties>
</file>