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120" yWindow="90" windowWidth="15180" windowHeight="10050"/>
  </bookViews>
  <sheets>
    <sheet name="нмцк" sheetId="19" r:id="rId1"/>
    <sheet name="тз" sheetId="21" r:id="rId2"/>
  </sheets>
  <calcPr calcId="125725" refMode="R1C1"/>
</workbook>
</file>

<file path=xl/calcChain.xml><?xml version="1.0" encoding="utf-8"?>
<calcChain xmlns="http://schemas.openxmlformats.org/spreadsheetml/2006/main">
  <c r="Q11" i="19"/>
  <c r="Q6"/>
  <c r="Q9"/>
  <c r="Q10"/>
  <c r="Q5"/>
  <c r="P5"/>
  <c r="P10" s="1"/>
  <c r="P9"/>
  <c r="P8"/>
  <c r="P7"/>
  <c r="P6"/>
  <c r="M6"/>
  <c r="M7"/>
  <c r="M8"/>
  <c r="M9"/>
  <c r="M5"/>
</calcChain>
</file>

<file path=xl/sharedStrings.xml><?xml version="1.0" encoding="utf-8"?>
<sst xmlns="http://schemas.openxmlformats.org/spreadsheetml/2006/main" count="73" uniqueCount="59">
  <si>
    <t>Международное непатентованное наименование, при отсутствии -  химическое, группировочное или торговое наименование.</t>
  </si>
  <si>
    <t>ОКПД2</t>
  </si>
  <si>
    <t>№</t>
  </si>
  <si>
    <t>№ п/п</t>
  </si>
  <si>
    <t>Определение НМЦК с помощью метода сопоставимых рыночных цен, предусмотренных частями 2-6 статьи 22 ФЗ-44, без учета НДС и оптовой надбавки</t>
  </si>
  <si>
    <t>Данные из реестра контрактов (исполненных)</t>
  </si>
  <si>
    <t>Предельная отпускная цена производителя в соответствии с Государственным реестром цен лекарственных препаратов, включенных в перечень жизненно необходимых и важнейших лекарственных препаратов, без учета НДС и оптовой надбавки</t>
  </si>
  <si>
    <t>Определение НМЦК</t>
  </si>
  <si>
    <t>ИТОГО наименьшая цена по методу сопоставимых рыночных цен, без учета НДС и оптовой надбавки</t>
  </si>
  <si>
    <t>Средневзвешанная цена без учета НДС и оптовой надбавки</t>
  </si>
  <si>
    <t>Взаимозаменяемость по ЕСКЛП</t>
  </si>
  <si>
    <t>Кол-во ЛП</t>
  </si>
  <si>
    <t>ед.изм</t>
  </si>
  <si>
    <t>Количество ЛП в уп, используемой для расчета</t>
  </si>
  <si>
    <t xml:space="preserve">Формирование минимального значения цены 
</t>
  </si>
  <si>
    <t>Минимальное значение цены единицы измерения товара ( (для ЖНВЛС без ндс и оптовой надбавки , для не ЖНВЛС без НДС, с оптовой надбавкой)</t>
  </si>
  <si>
    <t>Минимальное значение цены упакрвки (для ЖНВЛС без ндс и оптовой надбавки , для не ЖНВЛС без НДС, с оптовой надбавкой)</t>
  </si>
  <si>
    <t>Минимальное значение цены единицы измерения товарас учетом НДС и оптовой надбавки</t>
  </si>
  <si>
    <t>стоимость единиц товара</t>
  </si>
  <si>
    <t>Единица измерения *</t>
  </si>
  <si>
    <t>Надбавка оптовая,</t>
  </si>
  <si>
    <t xml:space="preserve">НДС </t>
  </si>
  <si>
    <r>
      <t>Лекарственная форма</t>
    </r>
    <r>
      <rPr>
        <b/>
        <vertAlign val="superscript"/>
        <sz val="10"/>
        <rFont val="Times New Roman"/>
        <family val="1"/>
        <charset val="204"/>
      </rPr>
      <t xml:space="preserve"> 1</t>
    </r>
  </si>
  <si>
    <r>
      <t xml:space="preserve">  дозировка, объем флакона </t>
    </r>
    <r>
      <rPr>
        <b/>
        <vertAlign val="superscript"/>
        <sz val="10"/>
        <rFont val="Times New Roman"/>
        <family val="1"/>
        <charset val="204"/>
      </rPr>
      <t>**,***</t>
    </r>
  </si>
  <si>
    <t>кол-во</t>
  </si>
  <si>
    <t>ЗОЛЕДРОНОВАЯ КИСЛОТА</t>
  </si>
  <si>
    <t>Лиофилизат для приготовления раствора для инфузий</t>
  </si>
  <si>
    <t>4 мг</t>
  </si>
  <si>
    <t>мг</t>
  </si>
  <si>
    <t>21.20.10.227</t>
  </si>
  <si>
    <t>21.20.10.227-000004-1-00026-0000000000000</t>
  </si>
  <si>
    <t>Лиофилизат для приготовления раствора для инфузий, 4 мг
Лиофилизат для приготовления концентрата для приготовления раствора для внутривенного введения, 4 мг
1.25 x Концентрат для приготовления раствора для инфузий, 0.8 мг/мл
25 x Раствор для инфузий, 0.04 мг/мл</t>
  </si>
  <si>
    <t>ТРИАМЦИНОЛОН</t>
  </si>
  <si>
    <t>Суспензия для инъекций</t>
  </si>
  <si>
    <t xml:space="preserve"> 
40 мг/мл</t>
  </si>
  <si>
    <t>мл</t>
  </si>
  <si>
    <t>21.20.10.180</t>
  </si>
  <si>
    <t>МЕТИЛПРЕДНИЗОЛОН</t>
  </si>
  <si>
    <t>Таблетки</t>
  </si>
  <si>
    <t>шт</t>
  </si>
  <si>
    <t>21.20.10.180-000005-1-00010-0000000000000</t>
  </si>
  <si>
    <t>21.20.10.180-000003-1-00010-0000000000000</t>
  </si>
  <si>
    <t>ГАЛОПЕРИДОЛ</t>
  </si>
  <si>
    <t>Капли для приема внутрь</t>
  </si>
  <si>
    <t>2 мг/мл</t>
  </si>
  <si>
    <t>21.20.10.235</t>
  </si>
  <si>
    <t>21.20.10.235-000015-1-00139-0000000000000</t>
  </si>
  <si>
    <t>ЦИНКА ОКСИД</t>
  </si>
  <si>
    <t>Мазь для наружного применения</t>
  </si>
  <si>
    <t>100 мг/г</t>
  </si>
  <si>
    <t>21.20.10.152</t>
  </si>
  <si>
    <t>г</t>
  </si>
  <si>
    <t>согласно клиническим рекомендациям</t>
  </si>
  <si>
    <t>обоснование</t>
  </si>
  <si>
    <t>21.20.10.152-000001-1-00009-0000000000000</t>
  </si>
  <si>
    <t>Цена № 1 товара за единицу  / Источник информации о цене№ 1 кп ВХ. № 342  от 22.09.26  (руб)</t>
  </si>
  <si>
    <t>Цена № 1 товара за единицу  / Источник информации о цене№ 2 кп ВХ. №  341 от 22.09 .26 (руб)</t>
  </si>
  <si>
    <t>Цена № 1 товара за единицу  / Источник информации о цене№ 3 кп ВХ. №  340 от 22 .09.26  (руб)</t>
  </si>
  <si>
    <t>Код ЕСКЛП</t>
  </si>
</sst>
</file>

<file path=xl/styles.xml><?xml version="1.0" encoding="utf-8"?>
<styleSheet xmlns="http://schemas.openxmlformats.org/spreadsheetml/2006/main">
  <numFmts count="6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_р_."/>
    <numFmt numFmtId="166" formatCode="#,##0.000_р_."/>
    <numFmt numFmtId="167" formatCode="_(* #,##0_);_(* \(#,##0\);_(* &quot;-&quot;??_);_(@_)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indexed="8"/>
      <name val="Calibri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vertAlign val="superscript"/>
      <sz val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383838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4" fillId="0" borderId="0"/>
    <xf numFmtId="0" fontId="9" fillId="0" borderId="0" applyNumberForma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165" fontId="7" fillId="2" borderId="1" xfId="0" applyNumberFormat="1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 applyProtection="1">
      <alignment horizontal="center" vertical="center" wrapText="1"/>
    </xf>
    <xf numFmtId="165" fontId="6" fillId="2" borderId="2" xfId="4" applyNumberFormat="1" applyFont="1" applyFill="1" applyBorder="1" applyAlignment="1">
      <alignment horizontal="center" vertical="center" wrapText="1"/>
    </xf>
    <xf numFmtId="165" fontId="6" fillId="2" borderId="2" xfId="4" applyNumberFormat="1" applyFont="1" applyFill="1" applyBorder="1" applyAlignment="1">
      <alignment horizontal="left" vertical="top" wrapText="1"/>
    </xf>
    <xf numFmtId="0" fontId="3" fillId="2" borderId="1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vertical="center" wrapText="1"/>
    </xf>
    <xf numFmtId="43" fontId="0" fillId="0" borderId="1" xfId="0" applyNumberFormat="1" applyBorder="1"/>
    <xf numFmtId="0" fontId="0" fillId="0" borderId="1" xfId="0" applyBorder="1" applyAlignment="1">
      <alignment wrapText="1"/>
    </xf>
    <xf numFmtId="43" fontId="0" fillId="0" borderId="1" xfId="0" applyNumberFormat="1" applyBorder="1" applyAlignment="1">
      <alignment horizontal="center"/>
    </xf>
    <xf numFmtId="0" fontId="6" fillId="2" borderId="2" xfId="4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7" fontId="6" fillId="2" borderId="4" xfId="4" applyNumberFormat="1" applyFont="1" applyFill="1" applyBorder="1" applyAlignment="1">
      <alignment horizontal="center" vertical="center" wrapText="1"/>
    </xf>
    <xf numFmtId="167" fontId="6" fillId="2" borderId="12" xfId="4" applyNumberFormat="1" applyFont="1" applyFill="1" applyBorder="1" applyAlignment="1">
      <alignment horizontal="center" vertical="center" wrapText="1"/>
    </xf>
    <xf numFmtId="167" fontId="6" fillId="2" borderId="3" xfId="4" applyNumberFormat="1" applyFont="1" applyFill="1" applyBorder="1" applyAlignment="1">
      <alignment horizontal="center" vertical="center" wrapText="1"/>
    </xf>
    <xf numFmtId="0" fontId="6" fillId="2" borderId="13" xfId="4" applyNumberFormat="1" applyFont="1" applyFill="1" applyBorder="1" applyAlignment="1">
      <alignment horizontal="center" vertical="center" wrapText="1"/>
    </xf>
    <xf numFmtId="0" fontId="6" fillId="2" borderId="14" xfId="4" applyNumberFormat="1" applyFont="1" applyFill="1" applyBorder="1" applyAlignment="1">
      <alignment horizontal="center" vertical="center" wrapText="1"/>
    </xf>
    <xf numFmtId="0" fontId="6" fillId="2" borderId="15" xfId="4" applyNumberFormat="1" applyFont="1" applyFill="1" applyBorder="1" applyAlignment="1">
      <alignment horizontal="center" vertical="center" wrapText="1"/>
    </xf>
    <xf numFmtId="165" fontId="6" fillId="2" borderId="4" xfId="4" applyNumberFormat="1" applyFont="1" applyFill="1" applyBorder="1" applyAlignment="1">
      <alignment horizontal="center" vertical="center" wrapText="1"/>
    </xf>
    <xf numFmtId="165" fontId="6" fillId="2" borderId="3" xfId="4" applyNumberFormat="1" applyFont="1" applyFill="1" applyBorder="1" applyAlignment="1">
      <alignment horizontal="center" vertical="center" wrapText="1"/>
    </xf>
    <xf numFmtId="165" fontId="6" fillId="2" borderId="2" xfId="4" applyNumberFormat="1" applyFont="1" applyFill="1" applyBorder="1" applyAlignment="1">
      <alignment horizontal="center" vertical="center" wrapText="1"/>
    </xf>
    <xf numFmtId="165" fontId="6" fillId="2" borderId="5" xfId="4" applyNumberFormat="1" applyFont="1" applyFill="1" applyBorder="1" applyAlignment="1">
      <alignment horizontal="center" vertical="center" wrapText="1"/>
    </xf>
    <xf numFmtId="165" fontId="6" fillId="2" borderId="6" xfId="4" applyNumberFormat="1" applyFont="1" applyFill="1" applyBorder="1" applyAlignment="1">
      <alignment horizontal="center" vertical="center" wrapText="1"/>
    </xf>
    <xf numFmtId="165" fontId="6" fillId="2" borderId="9" xfId="4" applyNumberFormat="1" applyFont="1" applyFill="1" applyBorder="1" applyAlignment="1">
      <alignment horizontal="center" vertical="center" wrapText="1"/>
    </xf>
    <xf numFmtId="165" fontId="6" fillId="2" borderId="10" xfId="4" applyNumberFormat="1" applyFont="1" applyFill="1" applyBorder="1" applyAlignment="1">
      <alignment horizontal="center" vertical="center" wrapText="1"/>
    </xf>
    <xf numFmtId="165" fontId="6" fillId="2" borderId="11" xfId="4" applyNumberFormat="1" applyFont="1" applyFill="1" applyBorder="1" applyAlignment="1">
      <alignment horizontal="center" vertical="center" wrapText="1"/>
    </xf>
    <xf numFmtId="165" fontId="6" fillId="2" borderId="1" xfId="6" applyNumberFormat="1" applyFont="1" applyFill="1" applyBorder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167" fontId="6" fillId="2" borderId="1" xfId="6" applyNumberFormat="1" applyFont="1" applyFill="1" applyBorder="1" applyAlignment="1">
      <alignment horizontal="center" vertical="center" wrapText="1"/>
    </xf>
    <xf numFmtId="0" fontId="6" fillId="3" borderId="4" xfId="5" applyFont="1" applyFill="1" applyBorder="1" applyAlignment="1">
      <alignment horizontal="center" vertical="center" wrapText="1"/>
    </xf>
    <xf numFmtId="0" fontId="6" fillId="3" borderId="12" xfId="5" applyFont="1" applyFill="1" applyBorder="1" applyAlignment="1">
      <alignment horizontal="center" vertical="center" wrapText="1"/>
    </xf>
    <xf numFmtId="0" fontId="6" fillId="3" borderId="3" xfId="5" applyFont="1" applyFill="1" applyBorder="1" applyAlignment="1">
      <alignment horizontal="center" vertical="center" wrapText="1"/>
    </xf>
    <xf numFmtId="165" fontId="6" fillId="2" borderId="13" xfId="6" applyNumberFormat="1" applyFont="1" applyFill="1" applyBorder="1" applyAlignment="1">
      <alignment horizontal="center" vertical="center" wrapText="1"/>
    </xf>
    <xf numFmtId="0" fontId="6" fillId="3" borderId="13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3" fillId="0" borderId="13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44" fontId="13" fillId="0" borderId="0" xfId="0" applyNumberFormat="1" applyFont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7">
    <cellStyle name="Excel Built-in Normal" xfId="1"/>
    <cellStyle name="Гиперссылка" xfId="2" builtinId="8"/>
    <cellStyle name="Обычный" xfId="0" builtinId="0"/>
    <cellStyle name="Обычный 2" xfId="3"/>
    <cellStyle name="Обычный 4" xfId="5"/>
    <cellStyle name="Финансовый" xfId="4" builtinId="3"/>
    <cellStyle name="Финансовый 3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P16" sqref="P16"/>
    </sheetView>
  </sheetViews>
  <sheetFormatPr defaultRowHeight="12.75"/>
  <cols>
    <col min="1" max="1" width="2.5703125" customWidth="1"/>
    <col min="2" max="2" width="23.85546875" customWidth="1"/>
    <col min="3" max="3" width="5.85546875" customWidth="1"/>
    <col min="4" max="5" width="5.7109375" customWidth="1"/>
    <col min="6" max="6" width="11.7109375" customWidth="1"/>
    <col min="7" max="7" width="11" customWidth="1"/>
    <col min="8" max="8" width="10.7109375" customWidth="1"/>
    <col min="9" max="9" width="12.85546875" customWidth="1"/>
    <col min="10" max="10" width="12.28515625" customWidth="1"/>
    <col min="11" max="11" width="11.28515625" customWidth="1"/>
    <col min="12" max="12" width="11" customWidth="1"/>
    <col min="13" max="13" width="9.28515625" customWidth="1"/>
    <col min="14" max="14" width="9.140625" customWidth="1"/>
    <col min="15" max="15" width="7.7109375" customWidth="1"/>
    <col min="16" max="16" width="12.42578125" customWidth="1"/>
    <col min="17" max="17" width="13" customWidth="1"/>
  </cols>
  <sheetData>
    <row r="1" spans="1:17" ht="13.15" customHeight="1">
      <c r="A1" s="26" t="s">
        <v>3</v>
      </c>
      <c r="B1" s="29" t="s">
        <v>0</v>
      </c>
      <c r="C1" s="26" t="s">
        <v>11</v>
      </c>
      <c r="D1" s="29" t="s">
        <v>12</v>
      </c>
      <c r="E1" s="32" t="s">
        <v>13</v>
      </c>
      <c r="F1" s="40" t="s">
        <v>14</v>
      </c>
      <c r="G1" s="41"/>
      <c r="H1" s="41"/>
      <c r="I1" s="41"/>
      <c r="J1" s="41"/>
      <c r="K1" s="41"/>
      <c r="L1" s="41"/>
      <c r="M1" s="42"/>
      <c r="N1" s="17" t="s">
        <v>7</v>
      </c>
      <c r="O1" s="18"/>
      <c r="P1" s="18"/>
      <c r="Q1" s="19"/>
    </row>
    <row r="2" spans="1:17">
      <c r="A2" s="27"/>
      <c r="B2" s="30"/>
      <c r="C2" s="27"/>
      <c r="D2" s="30"/>
      <c r="E2" s="33"/>
      <c r="F2" s="43"/>
      <c r="G2" s="44"/>
      <c r="H2" s="44"/>
      <c r="I2" s="44"/>
      <c r="J2" s="44"/>
      <c r="K2" s="44"/>
      <c r="L2" s="44"/>
      <c r="M2" s="45"/>
      <c r="N2" s="20"/>
      <c r="O2" s="21"/>
      <c r="P2" s="21"/>
      <c r="Q2" s="22"/>
    </row>
    <row r="3" spans="1:17" ht="38.25" customHeight="1">
      <c r="A3" s="27"/>
      <c r="B3" s="30"/>
      <c r="C3" s="27"/>
      <c r="D3" s="30"/>
      <c r="E3" s="33"/>
      <c r="F3" s="35" t="s">
        <v>4</v>
      </c>
      <c r="G3" s="36"/>
      <c r="H3" s="36"/>
      <c r="I3" s="37"/>
      <c r="J3" s="8" t="s">
        <v>5</v>
      </c>
      <c r="K3" s="38" t="s">
        <v>6</v>
      </c>
      <c r="L3" s="5"/>
      <c r="M3" s="4"/>
      <c r="N3" s="23"/>
      <c r="O3" s="24"/>
      <c r="P3" s="24"/>
      <c r="Q3" s="25"/>
    </row>
    <row r="4" spans="1:17" ht="138" customHeight="1">
      <c r="A4" s="28"/>
      <c r="B4" s="31"/>
      <c r="C4" s="28"/>
      <c r="D4" s="31"/>
      <c r="E4" s="34"/>
      <c r="F4" s="9" t="s">
        <v>55</v>
      </c>
      <c r="G4" s="9" t="s">
        <v>56</v>
      </c>
      <c r="H4" s="9" t="s">
        <v>57</v>
      </c>
      <c r="I4" s="2" t="s">
        <v>8</v>
      </c>
      <c r="J4" s="3" t="s">
        <v>9</v>
      </c>
      <c r="K4" s="39"/>
      <c r="L4" s="9" t="s">
        <v>16</v>
      </c>
      <c r="M4" s="9" t="s">
        <v>15</v>
      </c>
      <c r="N4" s="10" t="s">
        <v>20</v>
      </c>
      <c r="O4" s="10" t="s">
        <v>21</v>
      </c>
      <c r="P4" s="11" t="s">
        <v>17</v>
      </c>
      <c r="Q4" s="12" t="s">
        <v>18</v>
      </c>
    </row>
    <row r="5" spans="1:17" ht="25.5">
      <c r="A5" s="1">
        <v>1</v>
      </c>
      <c r="B5" s="15" t="s">
        <v>25</v>
      </c>
      <c r="C5" s="1">
        <v>64</v>
      </c>
      <c r="D5" s="1" t="s">
        <v>28</v>
      </c>
      <c r="E5" s="1">
        <v>4</v>
      </c>
      <c r="F5" s="16">
        <v>2500</v>
      </c>
      <c r="G5" s="16">
        <v>2709.09</v>
      </c>
      <c r="H5" s="16">
        <v>3000</v>
      </c>
      <c r="I5" s="16">
        <v>2500</v>
      </c>
      <c r="J5" s="14">
        <v>4814.93</v>
      </c>
      <c r="K5" s="14">
        <v>5807.45</v>
      </c>
      <c r="L5" s="14">
        <v>2500</v>
      </c>
      <c r="M5" s="14">
        <f>L5/E5</f>
        <v>625</v>
      </c>
      <c r="N5" s="14"/>
      <c r="O5" s="14">
        <v>1.1000000000000001</v>
      </c>
      <c r="P5" s="14">
        <f>O5*M5</f>
        <v>687.5</v>
      </c>
      <c r="Q5" s="14">
        <f>P5*C5</f>
        <v>44000</v>
      </c>
    </row>
    <row r="6" spans="1:17">
      <c r="A6" s="1">
        <v>2</v>
      </c>
      <c r="B6" s="15" t="s">
        <v>32</v>
      </c>
      <c r="C6" s="1">
        <v>5</v>
      </c>
      <c r="D6" s="1" t="s">
        <v>35</v>
      </c>
      <c r="E6" s="1">
        <v>5</v>
      </c>
      <c r="F6" s="16">
        <v>1545.45</v>
      </c>
      <c r="G6" s="16">
        <v>1681.81</v>
      </c>
      <c r="H6" s="16">
        <v>2000</v>
      </c>
      <c r="I6" s="16">
        <v>1545.45</v>
      </c>
      <c r="J6" s="14"/>
      <c r="K6" s="14"/>
      <c r="L6" s="14">
        <v>1545.45</v>
      </c>
      <c r="M6" s="14">
        <f t="shared" ref="M6:M9" si="0">L6/E6</f>
        <v>309.09000000000003</v>
      </c>
      <c r="N6" s="14"/>
      <c r="O6" s="14">
        <v>1.1000000000000001</v>
      </c>
      <c r="P6" s="14">
        <f>O6*M6</f>
        <v>339.99900000000008</v>
      </c>
      <c r="Q6" s="14">
        <f t="shared" ref="Q6:Q10" si="1">P6*C6</f>
        <v>1699.9950000000003</v>
      </c>
    </row>
    <row r="7" spans="1:17">
      <c r="A7" s="1">
        <v>3</v>
      </c>
      <c r="B7" s="1" t="s">
        <v>37</v>
      </c>
      <c r="C7" s="1">
        <v>100</v>
      </c>
      <c r="D7" s="1" t="s">
        <v>39</v>
      </c>
      <c r="E7" s="1">
        <v>100</v>
      </c>
      <c r="F7" s="16">
        <v>875</v>
      </c>
      <c r="G7" s="16">
        <v>875</v>
      </c>
      <c r="H7" s="16">
        <v>875</v>
      </c>
      <c r="I7" s="16">
        <v>875</v>
      </c>
      <c r="J7" s="14">
        <v>875</v>
      </c>
      <c r="K7" s="14">
        <v>875</v>
      </c>
      <c r="L7" s="14">
        <v>875</v>
      </c>
      <c r="M7" s="14">
        <f t="shared" si="0"/>
        <v>8.75</v>
      </c>
      <c r="N7" s="14">
        <v>1.1000000000000001</v>
      </c>
      <c r="O7" s="14">
        <v>1.1000000000000001</v>
      </c>
      <c r="P7" s="14">
        <f>O7*N7*M7</f>
        <v>10.587500000000002</v>
      </c>
      <c r="Q7" s="14">
        <v>1059</v>
      </c>
    </row>
    <row r="8" spans="1:17">
      <c r="A8" s="1">
        <v>4</v>
      </c>
      <c r="B8" s="15" t="s">
        <v>42</v>
      </c>
      <c r="C8" s="1">
        <v>60</v>
      </c>
      <c r="D8" s="1" t="s">
        <v>35</v>
      </c>
      <c r="E8" s="1">
        <v>30</v>
      </c>
      <c r="F8" s="16">
        <v>76.849999999999994</v>
      </c>
      <c r="G8" s="16">
        <v>76.849999999999994</v>
      </c>
      <c r="H8" s="16">
        <v>76.849999999999994</v>
      </c>
      <c r="I8" s="16">
        <v>76.849999999999994</v>
      </c>
      <c r="J8" s="14">
        <v>76.849999999999994</v>
      </c>
      <c r="K8" s="14">
        <v>76.849999999999994</v>
      </c>
      <c r="L8" s="14">
        <v>76.849999999999994</v>
      </c>
      <c r="M8" s="14">
        <f t="shared" si="0"/>
        <v>2.5616666666666665</v>
      </c>
      <c r="N8" s="14">
        <v>1.1200000000000001</v>
      </c>
      <c r="O8" s="14">
        <v>1.1599999999999999</v>
      </c>
      <c r="P8" s="14">
        <f>O8*N8*M8</f>
        <v>3.3281173333333336</v>
      </c>
      <c r="Q8" s="14">
        <v>199.8</v>
      </c>
    </row>
    <row r="9" spans="1:17">
      <c r="A9" s="1">
        <v>5</v>
      </c>
      <c r="B9" s="15" t="s">
        <v>47</v>
      </c>
      <c r="C9" s="1">
        <v>1500</v>
      </c>
      <c r="D9" s="1" t="s">
        <v>51</v>
      </c>
      <c r="E9" s="1">
        <v>25</v>
      </c>
      <c r="F9" s="16">
        <v>50</v>
      </c>
      <c r="G9" s="16">
        <v>51.36</v>
      </c>
      <c r="H9" s="16">
        <v>52.27</v>
      </c>
      <c r="I9" s="16">
        <v>50</v>
      </c>
      <c r="J9" s="14"/>
      <c r="K9" s="14"/>
      <c r="L9" s="14">
        <v>50</v>
      </c>
      <c r="M9" s="14">
        <f t="shared" si="0"/>
        <v>2</v>
      </c>
      <c r="N9" s="14"/>
      <c r="O9" s="14">
        <v>1.1000000000000001</v>
      </c>
      <c r="P9" s="14">
        <f>O9*M9</f>
        <v>2.2000000000000002</v>
      </c>
      <c r="Q9" s="14">
        <f t="shared" si="1"/>
        <v>3300.0000000000005</v>
      </c>
    </row>
    <row r="10" spans="1:17">
      <c r="A10" s="1"/>
      <c r="B10" s="1"/>
      <c r="C10" s="1"/>
      <c r="D10" s="1"/>
      <c r="E10" s="1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>
        <f>SUM(P5:P9)</f>
        <v>1043.6146173333334</v>
      </c>
      <c r="Q10" s="14">
        <f t="shared" si="1"/>
        <v>0</v>
      </c>
    </row>
    <row r="11" spans="1:17">
      <c r="A11" s="1"/>
      <c r="B11" s="1"/>
      <c r="C11" s="1"/>
      <c r="D11" s="1"/>
      <c r="E11" s="1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>
        <f>SUM(Q5:Q9)</f>
        <v>50258.795000000006</v>
      </c>
    </row>
  </sheetData>
  <mergeCells count="9">
    <mergeCell ref="N1:Q3"/>
    <mergeCell ref="A1:A4"/>
    <mergeCell ref="B1:B4"/>
    <mergeCell ref="C1:C4"/>
    <mergeCell ref="D1:D4"/>
    <mergeCell ref="E1:E4"/>
    <mergeCell ref="F3:I3"/>
    <mergeCell ref="K3:K4"/>
    <mergeCell ref="F1:M2"/>
  </mergeCells>
  <pageMargins left="0.17" right="0.2" top="0.21" bottom="0.16" header="0.22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F16" sqref="F16"/>
    </sheetView>
  </sheetViews>
  <sheetFormatPr defaultRowHeight="12.75"/>
  <cols>
    <col min="1" max="1" width="3.7109375" style="59" customWidth="1"/>
    <col min="2" max="2" width="28.28515625" style="59" customWidth="1"/>
    <col min="3" max="3" width="34.42578125" style="59" customWidth="1"/>
    <col min="4" max="4" width="14.140625" style="59" customWidth="1"/>
    <col min="5" max="5" width="9.5703125" style="59" customWidth="1"/>
    <col min="6" max="6" width="10.42578125" style="59" bestFit="1" customWidth="1"/>
    <col min="7" max="7" width="12.85546875" style="59" customWidth="1"/>
    <col min="8" max="8" width="27" style="59" customWidth="1"/>
    <col min="9" max="9" width="16.85546875" style="59" customWidth="1"/>
    <col min="10" max="10" width="58.42578125" style="59" customWidth="1"/>
    <col min="11" max="16384" width="9.140625" style="59"/>
  </cols>
  <sheetData>
    <row r="1" spans="1:10">
      <c r="A1" s="47" t="s">
        <v>2</v>
      </c>
      <c r="B1" s="47" t="s">
        <v>0</v>
      </c>
      <c r="C1" s="47" t="s">
        <v>22</v>
      </c>
      <c r="D1" s="47" t="s">
        <v>23</v>
      </c>
      <c r="E1" s="50" t="s">
        <v>24</v>
      </c>
      <c r="F1" s="49" t="s">
        <v>19</v>
      </c>
      <c r="G1" s="46" t="s">
        <v>1</v>
      </c>
      <c r="H1" s="46" t="s">
        <v>10</v>
      </c>
      <c r="I1" s="53" t="s">
        <v>53</v>
      </c>
      <c r="J1" s="56" t="s">
        <v>58</v>
      </c>
    </row>
    <row r="2" spans="1:10">
      <c r="A2" s="47"/>
      <c r="B2" s="47"/>
      <c r="C2" s="48"/>
      <c r="D2" s="47"/>
      <c r="E2" s="51"/>
      <c r="F2" s="49"/>
      <c r="G2" s="46"/>
      <c r="H2" s="46"/>
      <c r="I2" s="53"/>
      <c r="J2" s="57"/>
    </row>
    <row r="3" spans="1:10">
      <c r="A3" s="47"/>
      <c r="B3" s="47"/>
      <c r="C3" s="48"/>
      <c r="D3" s="47"/>
      <c r="E3" s="51"/>
      <c r="F3" s="49"/>
      <c r="G3" s="46"/>
      <c r="H3" s="46"/>
      <c r="I3" s="53"/>
      <c r="J3" s="57"/>
    </row>
    <row r="4" spans="1:10">
      <c r="A4" s="47"/>
      <c r="B4" s="47"/>
      <c r="C4" s="48"/>
      <c r="D4" s="47"/>
      <c r="E4" s="52"/>
      <c r="F4" s="47"/>
      <c r="G4" s="47"/>
      <c r="H4" s="47"/>
      <c r="I4" s="54"/>
      <c r="J4" s="58"/>
    </row>
    <row r="5" spans="1:10">
      <c r="A5" s="6">
        <v>1</v>
      </c>
      <c r="B5" s="6">
        <v>2</v>
      </c>
      <c r="C5" s="7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55">
        <v>9</v>
      </c>
      <c r="J5" s="6">
        <v>10</v>
      </c>
    </row>
    <row r="6" spans="1:10" ht="34.9" customHeight="1">
      <c r="A6" s="60">
        <v>1</v>
      </c>
      <c r="B6" s="61" t="s">
        <v>25</v>
      </c>
      <c r="C6" s="61" t="s">
        <v>26</v>
      </c>
      <c r="D6" s="60" t="s">
        <v>27</v>
      </c>
      <c r="E6" s="68">
        <v>64</v>
      </c>
      <c r="F6" s="68" t="s">
        <v>28</v>
      </c>
      <c r="G6" s="60" t="s">
        <v>29</v>
      </c>
      <c r="H6" s="61" t="s">
        <v>31</v>
      </c>
      <c r="I6" s="62"/>
      <c r="J6" s="63" t="s">
        <v>30</v>
      </c>
    </row>
    <row r="7" spans="1:10" ht="34.9" customHeight="1">
      <c r="A7" s="60">
        <v>2</v>
      </c>
      <c r="B7" s="61" t="s">
        <v>32</v>
      </c>
      <c r="C7" s="61" t="s">
        <v>33</v>
      </c>
      <c r="D7" s="61" t="s">
        <v>34</v>
      </c>
      <c r="E7" s="68">
        <v>5</v>
      </c>
      <c r="F7" s="68" t="s">
        <v>35</v>
      </c>
      <c r="G7" s="60" t="s">
        <v>36</v>
      </c>
      <c r="H7" s="61"/>
      <c r="I7" s="62"/>
      <c r="J7" s="63" t="s">
        <v>40</v>
      </c>
    </row>
    <row r="8" spans="1:10" ht="34.9" customHeight="1">
      <c r="A8" s="60">
        <v>3</v>
      </c>
      <c r="B8" s="60" t="s">
        <v>37</v>
      </c>
      <c r="C8" s="61" t="s">
        <v>38</v>
      </c>
      <c r="D8" s="60" t="s">
        <v>27</v>
      </c>
      <c r="E8" s="68">
        <v>100</v>
      </c>
      <c r="F8" s="68" t="s">
        <v>39</v>
      </c>
      <c r="G8" s="60" t="s">
        <v>36</v>
      </c>
      <c r="H8" s="61"/>
      <c r="I8" s="62"/>
      <c r="J8" s="63" t="s">
        <v>41</v>
      </c>
    </row>
    <row r="9" spans="1:10" ht="34.9" customHeight="1">
      <c r="A9" s="60">
        <v>4</v>
      </c>
      <c r="B9" s="61" t="s">
        <v>42</v>
      </c>
      <c r="C9" s="61" t="s">
        <v>43</v>
      </c>
      <c r="D9" s="61" t="s">
        <v>44</v>
      </c>
      <c r="E9" s="68">
        <v>60</v>
      </c>
      <c r="F9" s="68" t="s">
        <v>35</v>
      </c>
      <c r="G9" s="60" t="s">
        <v>45</v>
      </c>
      <c r="H9" s="61"/>
      <c r="I9" s="62"/>
      <c r="J9" s="63" t="s">
        <v>46</v>
      </c>
    </row>
    <row r="10" spans="1:10" ht="34.9" customHeight="1">
      <c r="A10" s="60">
        <v>5</v>
      </c>
      <c r="B10" s="61" t="s">
        <v>47</v>
      </c>
      <c r="C10" s="61" t="s">
        <v>48</v>
      </c>
      <c r="D10" s="60" t="s">
        <v>49</v>
      </c>
      <c r="E10" s="68">
        <v>1500</v>
      </c>
      <c r="F10" s="68" t="s">
        <v>51</v>
      </c>
      <c r="G10" s="60" t="s">
        <v>50</v>
      </c>
      <c r="H10" s="61"/>
      <c r="I10" s="64" t="s">
        <v>52</v>
      </c>
      <c r="J10" s="63" t="s">
        <v>54</v>
      </c>
    </row>
    <row r="11" spans="1:10" ht="30.75" customHeight="1">
      <c r="A11" s="60"/>
      <c r="B11" s="60"/>
      <c r="C11" s="61"/>
      <c r="D11" s="60"/>
      <c r="E11" s="60"/>
      <c r="F11" s="60"/>
      <c r="G11" s="60"/>
      <c r="H11" s="60"/>
      <c r="I11" s="65"/>
      <c r="J11" s="63"/>
    </row>
    <row r="13" spans="1:10">
      <c r="C13" s="66"/>
    </row>
    <row r="14" spans="1:10">
      <c r="B14" s="67"/>
    </row>
  </sheetData>
  <mergeCells count="10">
    <mergeCell ref="J1:J4"/>
    <mergeCell ref="I1:I4"/>
    <mergeCell ref="G1:G4"/>
    <mergeCell ref="H1:H4"/>
    <mergeCell ref="A1:A4"/>
    <mergeCell ref="B1:B4"/>
    <mergeCell ref="C1:C4"/>
    <mergeCell ref="D1:D4"/>
    <mergeCell ref="F1:F4"/>
    <mergeCell ref="E1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нмцк</vt:lpstr>
      <vt:lpstr>тз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2018-05-22T09:58:40Z</cp:lastPrinted>
  <dcterms:created xsi:type="dcterms:W3CDTF">2017-03-01T14:16:31Z</dcterms:created>
  <dcterms:modified xsi:type="dcterms:W3CDTF">2026-09-23T07:33:07Z</dcterms:modified>
</cp:coreProperties>
</file>