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асчет НМЦК" sheetId="1" state="visible" r:id="rId3"/>
  </sheets>
  <definedNames>
    <definedName function="false" hidden="false" localSheetId="0" name="_GoBack" vbProcedure="false">'расчет нмцк'!#ref!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<sst xmlns="http://schemas.openxmlformats.org/spreadsheetml/2006/main" count="50" uniqueCount="45">
  <si>
    <t xml:space="preserve">ОБОСНОВАНИЕ НАЧАЛЬНОЙ (МАКСИМАЛЬНОЙ) ЦЕНЫ КОНТРАКТА</t>
  </si>
  <si>
    <t xml:space="preserve">на поставку лекарственных препаратов для медицинского применения (МНН: ЭТАНОЛ )</t>
  </si>
  <si>
    <t xml:space="preserve">1. Используемый метод определения НМЦК</t>
  </si>
  <si>
    <t xml:space="preserve">Использован Порядок определения начальной (максимальной) цены контракта, цены контракта, заключаемого с единственным поставщиком (подрядчиком, исполнителем), при осуществлении закупок лекарственных препаратов для медицинского применения, утвержденный Приказом Минздрава России от 19 декабря 2019г. N 1064н. Применялись следующие методы: сопоставимых рыночных цен, тарифный метод, расчет средневзвешенной цены, референтная цена.</t>
  </si>
  <si>
    <t xml:space="preserve">2. Способ изучения рынка</t>
  </si>
  <si>
    <t xml:space="preserve">Сбор коммерческих предложений от поставщиков (подрядчиков, исполнителей), осуществляющих поставки соответствующих товаров (выполнения работ, оказания услуг), планируемых к закупке.</t>
  </si>
  <si>
    <t xml:space="preserve">3. Расчет НМЦК</t>
  </si>
  <si>
    <t xml:space="preserve">Н(М)ЦК определена исходя из минимального значения цены, выявленного при расчете на основании Приказа Минздрава России от 19 декабря 2019г. N 1064н.</t>
  </si>
  <si>
    <t xml:space="preserve">№ п/п</t>
  </si>
  <si>
    <t xml:space="preserve">Международное непатентованное наименование, при отсутствии такого наименования - группировочное или химическое наименование или состав комбинированного лекарственного препарата
</t>
  </si>
  <si>
    <t xml:space="preserve">ЖНВЛП (да/нет)</t>
  </si>
  <si>
    <t xml:space="preserve">Функциональные, технические и качественные характеристики товара</t>
  </si>
  <si>
    <t xml:space="preserve">ОКПД2/КТРУ</t>
  </si>
  <si>
    <t xml:space="preserve">Метод сопоставимых рыночных цен</t>
  </si>
  <si>
    <t xml:space="preserve">Тарифный метод</t>
  </si>
  <si>
    <t xml:space="preserve">Расчет средневзвешенной цены</t>
  </si>
  <si>
    <t xml:space="preserve">Референтная цена </t>
  </si>
  <si>
    <t xml:space="preserve">Ед. изм.</t>
  </si>
  <si>
    <t xml:space="preserve">Количество </t>
  </si>
  <si>
    <t xml:space="preserve">Минимальная цена, руб. (с НДС и оптовой надбавкой)</t>
  </si>
  <si>
    <t xml:space="preserve">Начальная (максимальная) цена контракта, рублей. 
n - количество поставляемых лекарственных препаратов, Цi -цена единицы планируемого к закупке i-го лекарственного препарата с учетом налога на добавленную стоимость  (НДС ) и оптовой надбавки, Vi- объем поставки i- го лекарственного препарата</t>
  </si>
  <si>
    <t xml:space="preserve">Предлагаемая цена, рублей (без НДС)</t>
  </si>
  <si>
    <t xml:space="preserve">Государственный реестр предельных отпускных цен производителей на лекарственные препараты, включенные в перечень жизненно необходимых и важнейших лекарственных препаратов (без НДС)</t>
  </si>
  <si>
    <t xml:space="preserve">Реестр контрактов (цена, руб. без НДС, без РН*), за 12 мес. </t>
  </si>
  <si>
    <t xml:space="preserve">Референтные цены (приведенные значения цен, в соответствии с письмом Минздрава России, являются средневзвешенные по Российской Федерации и справочными)</t>
  </si>
  <si>
    <t xml:space="preserve">КП 1 </t>
  </si>
  <si>
    <t xml:space="preserve">КП 2 </t>
  </si>
  <si>
    <t xml:space="preserve">КП 3</t>
  </si>
  <si>
    <t xml:space="preserve">k вариации</t>
  </si>
  <si>
    <t xml:space="preserve">Средняя цена, рублей</t>
  </si>
  <si>
    <t xml:space="preserve">мин.цена</t>
  </si>
  <si>
    <t xml:space="preserve">макс.цена</t>
  </si>
  <si>
    <t xml:space="preserve">ЭТАНОЛ</t>
  </si>
  <si>
    <t xml:space="preserve">да</t>
  </si>
  <si>
    <r>
      <rPr>
        <sz val="12"/>
        <rFont val="Times New Roman"/>
        <family val="1"/>
        <charset val="204"/>
      </rPr>
      <t xml:space="preserve">РАСТВОР ДЛЯ НАРУЖНОГО ПРИМЕНЕНИЯ, </t>
    </r>
    <r>
      <rPr>
        <b val="true"/>
        <sz val="12"/>
        <rFont val="Times New Roman"/>
        <family val="1"/>
        <charset val="204"/>
      </rPr>
      <t xml:space="preserve">700 мг/мл</t>
    </r>
  </si>
  <si>
    <t xml:space="preserve">21.20.10.158-000075-1-00075-0000000000000</t>
  </si>
  <si>
    <t xml:space="preserve">-</t>
  </si>
  <si>
    <t xml:space="preserve"> На  дату расчета НМЦК референтная цена отсутствует.  </t>
  </si>
  <si>
    <t xml:space="preserve">мл</t>
  </si>
  <si>
    <r>
      <rPr>
        <sz val="12"/>
        <rFont val="Times New Roman"/>
        <family val="1"/>
        <charset val="204"/>
      </rPr>
      <t xml:space="preserve">КОНЦЕНТРАТ ДЛЯ ПРИГОТОВЛЕНИЯ РАСТВОРА ДЛЯ НАРУЖНОГО ПРИМЕНЕНИЯ, </t>
    </r>
    <r>
      <rPr>
        <b val="true"/>
        <sz val="12"/>
        <rFont val="Times New Roman"/>
        <family val="1"/>
        <charset val="204"/>
      </rPr>
      <t xml:space="preserve">950 мг/мл</t>
    </r>
  </si>
  <si>
    <t xml:space="preserve">21.20.10.158-000075-1-00086-0000000000000</t>
  </si>
  <si>
    <t xml:space="preserve">Итого</t>
  </si>
  <si>
    <t xml:space="preserve">РК - Реестр контрактов</t>
  </si>
  <si>
    <t xml:space="preserve">Специалист по закупкам     ___________</t>
  </si>
  <si>
    <t xml:space="preserve">Лукьянова Т.Ю.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</si>
</sst>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@"/>
    <numFmt numFmtId="166" formatCode="_-* #,##0.00_р_._-;\-* #,##0.00_р_._-;_-* \-??_р_._-;_-@_-"/>
    <numFmt numFmtId="167" formatCode="#,##0.00"/>
    <numFmt numFmtId="168" formatCode="#,##0"/>
    <numFmt numFmtId="169" formatCode="0.0000"/>
    <numFmt numFmtId="170" formatCode="0%"/>
    <numFmt numFmtId="171" formatCode="#,##0.0000"/>
    <numFmt numFmtId="172" formatCode="#,##0.000"/>
    <numFmt numFmtId="173" formatCode="0.00"/>
  </numFmts>
  <fonts count="16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sz val="9"/>
      <color rgb="FF00000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1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i val="true"/>
      <sz val="12"/>
      <name val="Times New Roman"/>
      <family val="1"/>
      <charset val="204"/>
    </font>
    <font>
      <sz val="12"/>
      <color rgb="FF212529"/>
      <name val="Arial"/>
      <family val="2"/>
      <charset val="204"/>
    </font>
    <font>
      <b val="true"/>
      <sz val="12"/>
      <name val="Times New Roman"/>
      <family val="1"/>
      <charset val="204"/>
    </font>
    <font>
      <sz val="12"/>
      <color rgb="FF212529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 Cyr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22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22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0" xfId="22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8" fillId="0" borderId="0" xfId="2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22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2" xfId="2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0" borderId="0" xfId="2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0" borderId="1" xfId="2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1" xfId="2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0" xfId="2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1" xfId="22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22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1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3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1" xfId="2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3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4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22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0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0" fillId="0" borderId="1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9" fillId="0" borderId="1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4" xfId="22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10" fillId="0" borderId="0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1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1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9" fillId="2" borderId="1" xfId="22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1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2" borderId="1" xfId="22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9" fillId="0" borderId="1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9" fillId="0" borderId="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14" fillId="0" borderId="1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12" fillId="0" borderId="1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0" borderId="1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4" fillId="0" borderId="1" xfId="2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3" fontId="9" fillId="0" borderId="1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8" fillId="0" borderId="0" xfId="2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3" fontId="9" fillId="0" borderId="0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22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22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9" fillId="0" borderId="0" xfId="22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0" xfId="2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2" fillId="0" borderId="0" xfId="22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2" fillId="0" borderId="0" xfId="2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5" fillId="0" borderId="0" xfId="22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22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3" xfId="20"/>
    <cellStyle name="xl29" xfId="21"/>
    <cellStyle name="Обычный 2" xfId="22"/>
    <cellStyle name="Обычный 3" xfId="23"/>
    <cellStyle name="Обычный 4" xfId="24"/>
    <cellStyle name="Обычный 5" xfId="25"/>
    <cellStyle name="Финансовый 2" xfId="26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52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17</xdr:col>
      <xdr:colOff>609480</xdr:colOff>
      <xdr:row>8</xdr:row>
      <xdr:rowOff>399960</xdr:rowOff>
    </xdr:from>
    <xdr:to>
      <xdr:col>17</xdr:col>
      <xdr:colOff>609480</xdr:colOff>
      <xdr:row>8</xdr:row>
      <xdr:rowOff>646920</xdr:rowOff>
    </xdr:to>
    <xdr:pic>
      <xdr:nvPicPr>
        <xdr:cNvPr id="0" name="Рисунок 2" descr=""/>
        <xdr:cNvPicPr/>
      </xdr:nvPicPr>
      <xdr:blipFill>
        <a:blip r:embed="rId1"/>
        <a:stretch/>
      </xdr:blipFill>
      <xdr:spPr>
        <a:xfrm>
          <a:off x="17451720" y="5943600"/>
          <a:ext cx="0" cy="2469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Y1048576"/>
  <sheetViews>
    <sheetView showFormulas="false" showGridLines="true" showRowColHeaders="true" showZeros="true" rightToLeft="false" tabSelected="true" showOutlineSymbols="true" defaultGridColor="true" view="normal" topLeftCell="A7" colorId="64" zoomScale="70" zoomScaleNormal="70" zoomScalePageLayoutView="100" workbookViewId="0">
      <selection pane="topLeft" activeCell="Q11" activeCellId="0" sqref="Q11"/>
    </sheetView>
  </sheetViews>
  <sheetFormatPr defaultColWidth="9.1484375" defaultRowHeight="12.75" zeroHeight="false" outlineLevelRow="0" outlineLevelCol="0"/>
  <cols>
    <col collapsed="false" customWidth="false" hidden="false" outlineLevel="0" max="1" min="1" style="1" width="9.14"/>
    <col collapsed="false" customWidth="true" hidden="false" outlineLevel="0" max="2" min="2" style="2" width="27.42"/>
    <col collapsed="false" customWidth="true" hidden="false" outlineLevel="0" max="5" min="3" style="2" width="13.42"/>
    <col collapsed="false" customWidth="true" hidden="false" outlineLevel="0" max="6" min="6" style="3" width="15.14"/>
    <col collapsed="false" customWidth="true" hidden="false" outlineLevel="0" max="7" min="7" style="2" width="14.29"/>
    <col collapsed="false" customWidth="true" hidden="false" outlineLevel="0" max="8" min="8" style="2" width="15"/>
    <col collapsed="false" customWidth="true" hidden="false" outlineLevel="0" max="9" min="9" style="2" width="8.42"/>
    <col collapsed="false" customWidth="true" hidden="false" outlineLevel="0" max="10" min="10" style="2" width="13.42"/>
    <col collapsed="false" customWidth="true" hidden="false" outlineLevel="0" max="12" min="11" style="1" width="13.42"/>
    <col collapsed="false" customWidth="true" hidden="false" outlineLevel="0" max="15" min="13" style="2" width="13.42"/>
    <col collapsed="false" customWidth="true" hidden="false" outlineLevel="0" max="16" min="16" style="4" width="13.42"/>
    <col collapsed="false" customWidth="true" hidden="false" outlineLevel="0" max="17" min="17" style="2" width="15.29"/>
    <col collapsed="false" customWidth="true" hidden="false" outlineLevel="0" max="18" min="18" style="2" width="21.57"/>
    <col collapsed="false" customWidth="true" hidden="false" outlineLevel="0" max="19" min="19" style="2" width="17"/>
    <col collapsed="false" customWidth="true" hidden="false" outlineLevel="0" max="20" min="20" style="2" width="9.29"/>
    <col collapsed="false" customWidth="true" hidden="false" outlineLevel="0" max="21" min="21" style="2" width="8.71"/>
    <col collapsed="false" customWidth="true" hidden="false" outlineLevel="0" max="22" min="22" style="2" width="8.42"/>
    <col collapsed="false" customWidth="true" hidden="false" outlineLevel="0" max="23" min="23" style="2" width="15"/>
    <col collapsed="false" customWidth="true" hidden="false" outlineLevel="0" max="24" min="24" style="2" width="15.29"/>
    <col collapsed="false" customWidth="true" hidden="false" outlineLevel="0" max="25" min="25" style="2" width="14.86"/>
    <col collapsed="false" customWidth="false" hidden="false" outlineLevel="0" max="16384" min="26" style="2" width="9.14"/>
  </cols>
  <sheetData>
    <row r="1" customFormat="false" ht="12.75" hidden="false" customHeight="true" outlineLevel="0" collapsed="false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1"/>
    </row>
    <row r="2" customFormat="false" ht="52.5" hidden="false" customHeight="true" outlineLevel="0" collapsed="false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7"/>
    </row>
    <row r="3" customFormat="false" ht="52.5" hidden="false" customHeight="true" outlineLevel="0" collapsed="false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9"/>
    </row>
    <row r="4" customFormat="false" ht="54" hidden="false" customHeight="true" outlineLevel="0" collapsed="false">
      <c r="A4" s="10" t="s">
        <v>2</v>
      </c>
      <c r="B4" s="10"/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2"/>
    </row>
    <row r="5" customFormat="false" ht="24" hidden="false" customHeight="true" outlineLevel="0" collapsed="false">
      <c r="A5" s="10" t="s">
        <v>4</v>
      </c>
      <c r="B5" s="10"/>
      <c r="C5" s="10"/>
      <c r="D5" s="11" t="s">
        <v>5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2"/>
    </row>
    <row r="6" customFormat="false" ht="60" hidden="false" customHeight="true" outlineLevel="0" collapsed="false">
      <c r="A6" s="13" t="s">
        <v>6</v>
      </c>
      <c r="B6" s="13"/>
      <c r="C6" s="13"/>
      <c r="D6" s="11" t="s">
        <v>7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4"/>
    </row>
    <row r="7" customFormat="false" ht="51" hidden="false" customHeight="true" outlineLevel="0" collapsed="false">
      <c r="A7" s="15" t="s">
        <v>8</v>
      </c>
      <c r="B7" s="15" t="s">
        <v>9</v>
      </c>
      <c r="C7" s="15" t="s">
        <v>10</v>
      </c>
      <c r="D7" s="15" t="s">
        <v>11</v>
      </c>
      <c r="E7" s="15" t="s">
        <v>12</v>
      </c>
      <c r="F7" s="16" t="s">
        <v>13</v>
      </c>
      <c r="G7" s="16"/>
      <c r="H7" s="16"/>
      <c r="I7" s="16"/>
      <c r="J7" s="16"/>
      <c r="K7" s="15" t="s">
        <v>14</v>
      </c>
      <c r="L7" s="15"/>
      <c r="M7" s="15" t="s">
        <v>15</v>
      </c>
      <c r="N7" s="15" t="s">
        <v>16</v>
      </c>
      <c r="O7" s="15" t="s">
        <v>17</v>
      </c>
      <c r="P7" s="17" t="s">
        <v>18</v>
      </c>
      <c r="Q7" s="15" t="s">
        <v>19</v>
      </c>
      <c r="R7" s="11" t="s">
        <v>20</v>
      </c>
      <c r="S7" s="12"/>
    </row>
    <row r="8" customFormat="false" ht="129.75" hidden="false" customHeight="true" outlineLevel="0" collapsed="false">
      <c r="A8" s="15"/>
      <c r="B8" s="15"/>
      <c r="C8" s="15"/>
      <c r="D8" s="15"/>
      <c r="E8" s="15"/>
      <c r="F8" s="18" t="s">
        <v>21</v>
      </c>
      <c r="G8" s="18"/>
      <c r="H8" s="18"/>
      <c r="I8" s="18"/>
      <c r="J8" s="18"/>
      <c r="K8" s="19" t="s">
        <v>22</v>
      </c>
      <c r="L8" s="19"/>
      <c r="M8" s="15" t="s">
        <v>23</v>
      </c>
      <c r="N8" s="20" t="s">
        <v>24</v>
      </c>
      <c r="O8" s="15"/>
      <c r="P8" s="17"/>
      <c r="Q8" s="15"/>
      <c r="R8" s="11"/>
      <c r="S8" s="12"/>
      <c r="T8" s="21"/>
      <c r="U8" s="21"/>
      <c r="V8" s="21"/>
      <c r="W8" s="21"/>
      <c r="X8" s="21"/>
      <c r="Y8" s="21"/>
    </row>
    <row r="9" customFormat="false" ht="136.5" hidden="false" customHeight="true" outlineLevel="0" collapsed="false">
      <c r="A9" s="15"/>
      <c r="B9" s="15"/>
      <c r="C9" s="15"/>
      <c r="D9" s="15"/>
      <c r="E9" s="15"/>
      <c r="F9" s="22" t="s">
        <v>25</v>
      </c>
      <c r="G9" s="22" t="s">
        <v>26</v>
      </c>
      <c r="H9" s="22" t="s">
        <v>27</v>
      </c>
      <c r="I9" s="23" t="s">
        <v>28</v>
      </c>
      <c r="J9" s="24" t="s">
        <v>29</v>
      </c>
      <c r="K9" s="15" t="s">
        <v>30</v>
      </c>
      <c r="L9" s="15" t="s">
        <v>31</v>
      </c>
      <c r="M9" s="15"/>
      <c r="N9" s="20"/>
      <c r="O9" s="15"/>
      <c r="P9" s="17"/>
      <c r="Q9" s="15"/>
      <c r="R9" s="11"/>
      <c r="S9" s="12"/>
      <c r="T9" s="25"/>
      <c r="U9" s="25"/>
      <c r="V9" s="25"/>
      <c r="W9" s="25"/>
      <c r="X9" s="25"/>
      <c r="Y9" s="25"/>
    </row>
    <row r="10" customFormat="false" ht="117.75" hidden="false" customHeight="true" outlineLevel="0" collapsed="false">
      <c r="A10" s="26" t="n">
        <v>1</v>
      </c>
      <c r="B10" s="27" t="s">
        <v>32</v>
      </c>
      <c r="C10" s="28" t="s">
        <v>33</v>
      </c>
      <c r="D10" s="29" t="s">
        <v>34</v>
      </c>
      <c r="E10" s="30" t="s">
        <v>35</v>
      </c>
      <c r="F10" s="31" t="n">
        <f aca="false">ROUND((((88/100)/110*100)/117*100),4)</f>
        <v>0.6838</v>
      </c>
      <c r="G10" s="31" t="n">
        <f aca="false">ROUND((((89.66/100)/110*100)/117*100),4)</f>
        <v>0.6967</v>
      </c>
      <c r="H10" s="31" t="n">
        <f aca="false">((89.67/100)/110*100)/119*100</f>
        <v>0.685026737967915</v>
      </c>
      <c r="I10" s="32" t="n">
        <f aca="false">STDEV(F10:H10)/AVERAGE(F10:H10)</f>
        <v>0.0103414178865312</v>
      </c>
      <c r="J10" s="31" t="n">
        <f aca="false">ROUND(AVERAGE(F10:H10),4)</f>
        <v>0.6885</v>
      </c>
      <c r="K10" s="33" t="n">
        <v>0.102</v>
      </c>
      <c r="L10" s="33" t="n">
        <v>0.685</v>
      </c>
      <c r="M10" s="34" t="s">
        <v>36</v>
      </c>
      <c r="N10" s="35" t="s">
        <v>37</v>
      </c>
      <c r="O10" s="36" t="s">
        <v>38</v>
      </c>
      <c r="P10" s="37" t="n">
        <v>28000</v>
      </c>
      <c r="Q10" s="38" t="n">
        <f aca="false">ROUND(J10/100*110/100*117,2)</f>
        <v>0.89</v>
      </c>
      <c r="R10" s="23" t="n">
        <f aca="false">ROUND(Q10*P10,2)</f>
        <v>24920</v>
      </c>
      <c r="S10" s="39"/>
      <c r="T10" s="21"/>
      <c r="U10" s="21"/>
      <c r="V10" s="21"/>
      <c r="W10" s="40"/>
      <c r="X10" s="40"/>
      <c r="Y10" s="40"/>
    </row>
    <row r="11" customFormat="false" ht="140.7" hidden="false" customHeight="false" outlineLevel="0" collapsed="false">
      <c r="A11" s="26" t="n">
        <v>2</v>
      </c>
      <c r="B11" s="27" t="s">
        <v>32</v>
      </c>
      <c r="C11" s="28" t="s">
        <v>33</v>
      </c>
      <c r="D11" s="29" t="s">
        <v>39</v>
      </c>
      <c r="E11" s="30" t="s">
        <v>40</v>
      </c>
      <c r="F11" s="31" t="n">
        <f aca="false">ROUND((((143/100)/110*100)/114*100),4)</f>
        <v>1.1404</v>
      </c>
      <c r="G11" s="31" t="n">
        <f aca="false">ROUND((((143.3/100)/110*100)/114*100),4)</f>
        <v>1.1427</v>
      </c>
      <c r="H11" s="31" t="n">
        <f aca="false">ROUND((((145.8/100)/110*100)/114*100),4)</f>
        <v>1.1627</v>
      </c>
      <c r="I11" s="32" t="n">
        <f aca="false">STDEV(F11:H11)/AVERAGE(F11:H11)</f>
        <v>0.0106782089740159</v>
      </c>
      <c r="J11" s="31" t="n">
        <f aca="false">ROUND(AVERAGE(F11:H11),4)</f>
        <v>1.1486</v>
      </c>
      <c r="K11" s="33" t="n">
        <v>0.1134</v>
      </c>
      <c r="L11" s="33" t="n">
        <v>1.3082</v>
      </c>
      <c r="M11" s="34" t="s">
        <v>36</v>
      </c>
      <c r="N11" s="35" t="s">
        <v>37</v>
      </c>
      <c r="O11" s="36" t="s">
        <v>38</v>
      </c>
      <c r="P11" s="37" t="n">
        <v>4000</v>
      </c>
      <c r="Q11" s="38" t="n">
        <f aca="false">ROUND(L11/100*110/100*114,2)</f>
        <v>1.64</v>
      </c>
      <c r="R11" s="23" t="n">
        <f aca="false">ROUND(Q11*P11,2)</f>
        <v>6560</v>
      </c>
      <c r="S11" s="39"/>
      <c r="T11" s="21"/>
      <c r="U11" s="21"/>
      <c r="V11" s="21"/>
      <c r="W11" s="40"/>
      <c r="X11" s="40"/>
      <c r="Y11" s="40"/>
    </row>
    <row r="12" customFormat="false" ht="15" hidden="false" customHeight="false" outlineLevel="0" collapsed="false">
      <c r="A12" s="41"/>
      <c r="B12" s="42"/>
      <c r="C12" s="42"/>
      <c r="D12" s="42"/>
      <c r="E12" s="42"/>
      <c r="F12" s="43"/>
      <c r="G12" s="42"/>
      <c r="H12" s="42"/>
      <c r="I12" s="42"/>
      <c r="J12" s="42"/>
      <c r="K12" s="41"/>
      <c r="L12" s="41"/>
      <c r="M12" s="42"/>
      <c r="N12" s="42"/>
      <c r="O12" s="42"/>
      <c r="P12" s="44"/>
      <c r="Q12" s="45" t="s">
        <v>41</v>
      </c>
      <c r="R12" s="46" t="n">
        <f aca="false">SUM(R10:R11)</f>
        <v>31480</v>
      </c>
      <c r="S12" s="3"/>
      <c r="T12" s="21"/>
      <c r="U12" s="21"/>
      <c r="V12" s="21"/>
      <c r="W12" s="21"/>
      <c r="X12" s="21"/>
      <c r="Y12" s="21"/>
    </row>
    <row r="13" customFormat="false" ht="15" hidden="false" customHeight="false" outlineLevel="0" collapsed="false">
      <c r="A13" s="5"/>
      <c r="B13" s="5"/>
      <c r="C13" s="5"/>
      <c r="D13" s="5"/>
      <c r="E13" s="42"/>
      <c r="F13" s="43"/>
      <c r="G13" s="42"/>
      <c r="H13" s="42"/>
      <c r="I13" s="42"/>
      <c r="J13" s="42"/>
      <c r="K13" s="41"/>
      <c r="L13" s="41"/>
      <c r="M13" s="42"/>
      <c r="N13" s="42"/>
      <c r="O13" s="42"/>
      <c r="P13" s="44"/>
      <c r="Q13" s="42"/>
      <c r="R13" s="42"/>
      <c r="T13" s="21"/>
      <c r="U13" s="21"/>
      <c r="V13" s="21"/>
      <c r="W13" s="21"/>
      <c r="X13" s="21"/>
      <c r="Y13" s="21"/>
    </row>
    <row r="14" customFormat="false" ht="15" hidden="false" customHeight="false" outlineLevel="0" collapsed="false">
      <c r="A14" s="5"/>
      <c r="B14" s="5"/>
      <c r="C14" s="5"/>
      <c r="D14" s="5"/>
      <c r="E14" s="42"/>
      <c r="F14" s="43"/>
      <c r="G14" s="42"/>
      <c r="H14" s="42"/>
      <c r="I14" s="42"/>
      <c r="J14" s="42"/>
      <c r="K14" s="41"/>
      <c r="L14" s="41"/>
      <c r="M14" s="42"/>
      <c r="N14" s="44"/>
      <c r="O14" s="42"/>
      <c r="P14" s="42"/>
      <c r="Q14" s="42"/>
      <c r="R14" s="42"/>
    </row>
    <row r="15" customFormat="false" ht="16.5" hidden="false" customHeight="true" outlineLevel="0" collapsed="false">
      <c r="A15" s="47"/>
      <c r="B15" s="47" t="s">
        <v>42</v>
      </c>
      <c r="C15" s="47"/>
      <c r="D15" s="48"/>
      <c r="E15" s="42"/>
      <c r="F15" s="43"/>
      <c r="G15" s="42"/>
      <c r="H15" s="42"/>
      <c r="I15" s="42"/>
      <c r="J15" s="42"/>
      <c r="K15" s="41"/>
      <c r="L15" s="41"/>
      <c r="M15" s="42"/>
      <c r="N15" s="44"/>
      <c r="O15" s="42"/>
      <c r="P15" s="42"/>
      <c r="Q15" s="42"/>
      <c r="R15" s="42"/>
    </row>
    <row r="16" customFormat="false" ht="17.25" hidden="false" customHeight="true" outlineLevel="0" collapsed="false">
      <c r="A16" s="41"/>
      <c r="B16" s="42"/>
      <c r="C16" s="42"/>
      <c r="D16" s="48"/>
      <c r="E16" s="42"/>
      <c r="F16" s="43"/>
      <c r="G16" s="42"/>
      <c r="H16" s="42"/>
      <c r="I16" s="42"/>
      <c r="J16" s="42"/>
      <c r="K16" s="41"/>
      <c r="L16" s="41"/>
      <c r="M16" s="42"/>
      <c r="N16" s="42" t="s">
        <v>43</v>
      </c>
      <c r="O16" s="42"/>
      <c r="P16" s="42"/>
      <c r="Q16" s="44" t="s">
        <v>44</v>
      </c>
      <c r="R16" s="42"/>
    </row>
    <row r="17" customFormat="false" ht="12.75" hidden="false" customHeight="false" outlineLevel="0" collapsed="false">
      <c r="P17" s="2"/>
    </row>
    <row r="18" customFormat="false" ht="12.75" hidden="false" customHeight="false" outlineLevel="0" collapsed="false">
      <c r="P18" s="2"/>
    </row>
    <row r="1048576" customFormat="false" ht="12.8" hidden="false" customHeight="false" outlineLevel="0" collapsed="false"/>
  </sheetData>
  <mergeCells count="25">
    <mergeCell ref="A1:R1"/>
    <mergeCell ref="A2:R2"/>
    <mergeCell ref="A3:R3"/>
    <mergeCell ref="A4:C4"/>
    <mergeCell ref="D4:R4"/>
    <mergeCell ref="A5:C5"/>
    <mergeCell ref="D5:R5"/>
    <mergeCell ref="A6:C6"/>
    <mergeCell ref="D6:R6"/>
    <mergeCell ref="A7:A9"/>
    <mergeCell ref="B7:B9"/>
    <mergeCell ref="C7:C9"/>
    <mergeCell ref="D7:D9"/>
    <mergeCell ref="E7:E9"/>
    <mergeCell ref="F7:J7"/>
    <mergeCell ref="K7:L7"/>
    <mergeCell ref="O7:O9"/>
    <mergeCell ref="P7:P9"/>
    <mergeCell ref="Q7:Q9"/>
    <mergeCell ref="R7:R9"/>
    <mergeCell ref="F8:J8"/>
    <mergeCell ref="K8:L8"/>
    <mergeCell ref="M8:M9"/>
    <mergeCell ref="N8:N9"/>
    <mergeCell ref="A13:D14"/>
  </mergeCells>
  <printOptions headings="false" gridLines="false" gridLinesSet="true" horizontalCentered="false" verticalCentered="false"/>
  <pageMargins left="0.196527777777778" right="0.196527777777778" top="0.157638888888889" bottom="0.157638888888889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LibreOffice/24.8.7.2$Linux_X86_64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2024-03-05T07:59:43Z</dcterms:created>
  <dc:creator>Antonova</dc:creator>
  <dc:description/>
  <dc:language>ru-RU</dc:language>
  <cp:lastModifiedBy/>
  <cp:lastPrinted>2026-04-02T15:40:44Z</cp:lastPrinted>
  <dcterms:modified xsi:type="dcterms:W3CDTF">2026-04-13T13:24:43Z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