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Расчет цены" r:id="rId1" sheetId="1" state="visible"/>
  </sheets>
  <definedNames>
    <definedName hidden="false" name="_xlfn.AGGREGATE">#NAME?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<sst xmlns="http://schemas.openxmlformats.org/spreadsheetml/2006/main" xmlns:a="http://schemas.openxmlformats.org/drawingml/2006/main" xmlns:a14="http://schemas.microsoft.com/office/drawing/2010/main" xmlns:a15="http://schemas.microsoft.com/office/drawing/2012/main" xmlns:asvg="http://schemas.microsoft.com/office/drawing/2016/SVG/main" xmlns:c="http://schemas.openxmlformats.org/drawingml/2006/chart" xmlns:co="http://ncloudtech.com" xmlns:co-ooxml="http://ncloudtech.com/ooxml" xmlns:m="http://schemas.openxmlformats.org/officeDocument/2006/math" xmlns:mc="http://schemas.openxmlformats.org/markup-compatibility/2006" xmlns:o="urn:schemas-microsoft-com:office:office" xmlns:p="http://schemas.openxmlformats.org/presentationml/2006/main" xmlns:pic="http://schemas.openxmlformats.org/drawingml/2006/picture" xmlns:r="http://schemas.openxmlformats.org/officeDocument/2006/relationships" xmlns:s="http://schemas.openxmlformats.org/officeDocument/2006/sharedTypes" xmlns:sl="http://schemas.openxmlformats.org/schemaLibrary/2006/main" xmlns:v="urn:schemas-microsoft-com:vml" xmlns:w="http://schemas.openxmlformats.org/wordprocessingml/2006/main" xmlns:w10="urn:schemas-microsoft-com:office:word" xmlns:w14="http://schemas.microsoft.com/office/word/2010/wordml" xmlns:w15="http://schemas.microsoft.com/office/word/2012/wordml" xmlns:wp="http://schemas.openxmlformats.org/drawingml/2006/wordprocessingDrawing" xmlns:wpg="http://schemas.microsoft.com/office/word/2010/wordprocessingGroup" xmlns:wps="http://schemas.microsoft.com/office/word/2010/wordprocessingShape" xmlns:x="urn:schemas-microsoft-com:office:excel" xmlns:x12ac="http://schemas.microsoft.com/office/spreadsheetml/2011/1/ac" xmlns:x14="http://schemas.microsoft.com/office/spreadsheetml/2009/9/main" xmlns:xdr="http://schemas.openxmlformats.org/drawingml/2006/spreadsheetDrawing" xmlns:xm="http://schemas.microsoft.com/office/excel/2006/main" mc:Ignorable="co co-ooxml w14 x14 w15">
  <si>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Максимальное значение цены контакта 400 000 (Четыреста тысяч) рублей 00 копеек</t>
  </si>
  <si>
    <r>
      <rPr>
        <rFont val="Times New Roman"/>
        <color rgb="000000" tint="0"/>
        <sz val="14"/>
      </rPr>
      <t>**Закупки квалифицируемые как закупки у единственного поставщика (по п. 4 или п. 5 ч. 1 ст. 93 44-ФЗ) при обосновании цены контракта  используют</t>
    </r>
    <r>
      <rPr>
        <rFont val="Times New Roman"/>
        <color rgb="000000" tint="0"/>
        <sz val="14"/>
      </rPr>
      <t> </t>
    </r>
    <r>
      <rPr>
        <rFont val="Times New Roman"/>
        <color rgb="000000" tint="0"/>
        <sz val="14"/>
      </rPr>
      <t>минимальную цену</t>
    </r>
    <r>
      <rPr>
        <rFont val="Times New Roman"/>
        <color rgb="000000" tint="0"/>
        <sz val="14"/>
      </rPr>
      <t> </t>
    </r>
    <r>
      <rPr>
        <rFont val="Times New Roman"/>
        <color rgb="000000" tint="0"/>
        <sz val="14"/>
      </rPr>
      <t>из нескольких коммерческих предложений. Такой подход соответствует принципу эффективности расходования бюджетных средств (ст. 6 44-ФЗ) и позволяет минимизировать риски необоснованного расходования средств.</t>
    </r>
  </si>
  <si>
    <r>
      <rPr>
        <rFont val="Times New Roman"/>
        <b val="true"/>
        <color rgb="000000" tint="0"/>
        <sz val="14"/>
      </rPr>
      <t>Обоснование начальной (максимальной) цены единицы товара, работы, услуги, начальной (максимальной) суммы цен единиц товаров, работ, услуг и максимального значения цены контракта</t>
    </r>
    <r>
      <t xml:space="preserve"> </t>
    </r>
    <r>
      <rPr>
        <rFont val="Times New Roman"/>
        <b val="true"/>
        <color rgb="000000" tint="0"/>
        <sz val="14"/>
      </rPr>
      <t xml:space="preserve">(Н (М) Ц ед., Н(М)СЦ ед., МЗЦК)
</t>
    </r>
  </si>
  <si>
    <r>
      <rPr>
        <rFont val="Liberation Serif"/>
        <color rgb="000000" tint="0"/>
        <sz val="12"/>
      </rPr>
      <t>Допл</t>
    </r>
    <r>
      <rPr>
        <rFont val="Liberation Serif"/>
        <color rgb="000000" tint="0"/>
        <sz val="12"/>
      </rPr>
      <t>ата за каждые последующие полные или неполные 20 г веса межд</t>
    </r>
    <r>
      <rPr>
        <rFont val="Liberation Serif"/>
        <color rgb="000000" tint="0"/>
        <sz val="12"/>
      </rPr>
      <t>ународного заказного письма</t>
    </r>
  </si>
  <si>
    <r>
      <rPr>
        <rFont val="Liberation Serif"/>
        <color rgb="000000" tint="0"/>
        <sz val="12"/>
      </rPr>
      <t>Прост</t>
    </r>
    <r>
      <rPr>
        <rFont val="Liberation Serif"/>
        <color rgb="000000" tint="0"/>
        <sz val="12"/>
      </rPr>
      <t>ое письмо весо</t>
    </r>
    <r>
      <rPr>
        <rFont val="Liberation Serif"/>
        <color rgb="000000" tint="0"/>
        <sz val="12"/>
      </rPr>
      <t>м до 20г.</t>
    </r>
  </si>
  <si>
    <r>
      <rPr>
        <rFont val="Liberation Serif"/>
        <color rgb="000000" tint="0"/>
        <sz val="12"/>
      </rPr>
      <t>Зак</t>
    </r>
    <r>
      <rPr>
        <rFont val="Liberation Serif"/>
        <color rgb="000000" tint="0"/>
        <sz val="12"/>
      </rPr>
      <t>азное письмо весо</t>
    </r>
    <r>
      <rPr>
        <rFont val="Liberation Serif"/>
        <color rgb="000000" tint="0"/>
        <sz val="12"/>
      </rPr>
      <t xml:space="preserve">м до 20г. с простым уведомлением о вручении РПО </t>
    </r>
  </si>
  <si>
    <r>
      <rPr>
        <rFont val="Liberation Serif"/>
        <color rgb="000000" tint="0"/>
        <sz val="12"/>
      </rPr>
      <t>Прос</t>
    </r>
    <r>
      <rPr>
        <rFont val="Liberation Serif"/>
        <color rgb="000000" tint="0"/>
        <sz val="12"/>
      </rPr>
      <t>тая бандероль весо</t>
    </r>
    <r>
      <rPr>
        <rFont val="Liberation Serif"/>
        <color rgb="000000" tint="0"/>
        <sz val="12"/>
      </rPr>
      <t xml:space="preserve">м 100г.   </t>
    </r>
  </si>
  <si>
    <r>
      <rPr>
        <rFont val="Liberation Serif"/>
        <color rgb="000000" tint="0"/>
        <sz val="12"/>
      </rPr>
      <t>Заказна</t>
    </r>
    <r>
      <rPr>
        <rFont val="Liberation Serif"/>
        <color rgb="000000" tint="0"/>
        <sz val="12"/>
      </rPr>
      <t xml:space="preserve">я бандероль </t>
    </r>
    <r>
      <rPr>
        <rFont val="Liberation Serif"/>
        <color rgb="000000" tint="0"/>
        <sz val="12"/>
      </rPr>
      <t xml:space="preserve">весом 100г. с простым уведомлением о вручении РПО </t>
    </r>
  </si>
  <si>
    <r>
      <rPr>
        <rFont val="Liberation Serif"/>
        <color rgb="000000" tint="0"/>
        <sz val="12"/>
      </rPr>
      <t>На</t>
    </r>
    <r>
      <rPr>
        <rFont val="Liberation Serif"/>
        <color rgb="000000" tint="0"/>
        <sz val="12"/>
      </rPr>
      <t>несени</t>
    </r>
    <r>
      <rPr>
        <rFont val="Liberation Serif"/>
        <color rgb="000000" tint="0"/>
        <sz val="12"/>
      </rPr>
      <t>е знаков п</t>
    </r>
    <r>
      <rPr>
        <rFont val="Liberation Serif"/>
        <color rgb="000000" tint="0"/>
        <sz val="12"/>
      </rPr>
      <t>очтов</t>
    </r>
    <r>
      <rPr>
        <rFont val="Liberation Serif"/>
        <color rgb="000000" tint="0"/>
        <sz val="12"/>
      </rPr>
      <t>ой оплаты</t>
    </r>
  </si>
  <si>
    <r>
      <rPr>
        <rFont val="Liberation Serif"/>
        <color rgb="000000" tint="0"/>
        <sz val="12"/>
      </rPr>
      <t>Приемка</t>
    </r>
    <r>
      <rPr>
        <rFont val="Liberation Serif"/>
        <color rgb="000000" tint="0"/>
        <sz val="12"/>
      </rPr>
      <t xml:space="preserve"> и доставка почты от закрепленных почтовых отделений в Государственному заказчику / прием и доставка от Госуд</t>
    </r>
    <r>
      <rPr>
        <rFont val="Liberation Serif"/>
        <color rgb="000000" tint="0"/>
        <sz val="12"/>
      </rPr>
      <t>арственного заказчика – курьерское сопровождение (1 выезд)</t>
    </r>
  </si>
  <si>
    <t>---</t>
  </si>
  <si>
    <t>№</t>
  </si>
  <si>
    <t xml:space="preserve">Наименование </t>
  </si>
  <si>
    <t>окпд</t>
  </si>
  <si>
    <r>
      <rPr>
        <rFont val="Liberation Serif"/>
        <color rgb="000000" tint="0"/>
        <sz val="12"/>
      </rPr>
      <t xml:space="preserve">Ценная бандероль весом 100гр. </t>
    </r>
  </si>
  <si>
    <t>шт</t>
  </si>
  <si>
    <t>усл. ед.</t>
  </si>
  <si>
    <t>КТРУ</t>
  </si>
  <si>
    <t>приемущества, запреты, ограничения</t>
  </si>
  <si>
    <t>Ед. изм</t>
  </si>
  <si>
    <t>Кол-во</t>
  </si>
  <si>
    <t>КП  № 1 Вх. № 66-28557 от 22.09.2026</t>
  </si>
  <si>
    <t>Цена товара, работы, услуги (руб./ед.изм.)</t>
  </si>
  <si>
    <r>
      <rPr>
        <rFont val="Times New Roman"/>
        <color rgb="000000" tint="0"/>
        <sz val="14"/>
      </rPr>
      <t>КП  № 1 Вх. № 66-27999 от 21.09.2026</t>
    </r>
  </si>
  <si>
    <r>
      <rPr>
        <rFont val="Times New Roman"/>
        <color rgb="000000" tint="0"/>
        <sz val="14"/>
      </rPr>
      <t>КП  № 1 Вх. № 66-28569 от 22.09.2026</t>
    </r>
  </si>
  <si>
    <t>Минимальная цена</t>
  </si>
  <si>
    <t>Однородность совокупности значений выявленных цен, используемых в расчете Н(М)ЦК, ЦКЕП</t>
  </si>
  <si>
    <r>
      <rPr>
        <rFont val="Times New Roman"/>
        <color rgb="000000" tint="0"/>
        <sz val="14"/>
      </rPr>
      <t>* Обращаем Ваше внимание, что при Расчете по формуле используется количество значений "3" , если заказчиком используется менее (или более) ценовых предложений необходимо корректировать данную формулу</t>
    </r>
  </si>
  <si>
    <t xml:space="preserve">Средняя арифметическая цена за единицу     &lt;ц&gt; </t>
  </si>
  <si>
    <t>Среднее квадратичное отклонение</t>
  </si>
  <si>
    <t>Н(М)ЦК, ЦКЕП, определяемая методом сопоставимых рыночных цен (анализа рынка)*</t>
  </si>
  <si>
    <r>
      <t xml:space="preserve">коэффициент вариации цен V (%)           </t>
    </r>
    <r>
      <rPr>
        <rFont val="Times New Roman"/>
        <i val="true"/>
        <color rgb="000000" tint="0"/>
        <sz val="14"/>
      </rPr>
      <t xml:space="preserve">         (не должен превышать 33%)</t>
    </r>
  </si>
  <si>
    <r>
      <t xml:space="preserve">В результате проведенного расчета </t>
    </r>
    <r>
      <rPr>
        <rFont val="Times New Roman"/>
        <b val="true"/>
        <color rgb="000000" tint="0"/>
        <sz val="14"/>
      </rPr>
      <t>Н (М)СЦ ед.</t>
    </r>
    <r>
      <t xml:space="preserve"> контракта составила:</t>
    </r>
  </si>
  <si>
    <r>
      <t xml:space="preserve">Расчет Н(М)ЦК по формуле                                   v - количество (объем) закупаемого товара (работы, услуги);
</t>
    </r>
    <r>
      <t xml:space="preserve">n - количество значений, используемых в расчете;
</t>
    </r>
    <r>
      <t xml:space="preserve">i - номер источника ценовой информации;
</t>
    </r>
    <r>
      <t xml:space="preserve">     - цена единицы *</t>
    </r>
  </si>
  <si>
    <t>Цена за единицу изм., установленная Заказчиком (руб.)</t>
  </si>
  <si>
    <t>Н(М)ЦК, ЦКЕП контракта, установленная Заказчиком (руб.)</t>
  </si>
  <si>
    <r>
      <rPr>
        <rFont val="Liberation Serif"/>
        <color rgb="000000" tint="0"/>
        <sz val="12"/>
      </rPr>
      <t>За</t>
    </r>
    <r>
      <rPr>
        <rFont val="Liberation Serif"/>
        <color rgb="000000" tint="0"/>
        <sz val="12"/>
      </rPr>
      <t>казное письмо весо</t>
    </r>
    <r>
      <rPr>
        <rFont val="Liberation Serif"/>
        <color rgb="000000" tint="0"/>
        <sz val="12"/>
      </rPr>
      <t xml:space="preserve">м до 20г.  </t>
    </r>
  </si>
  <si>
    <t>рублей</t>
  </si>
  <si>
    <r>
      <rPr>
        <rFont val="Liberation Serif"/>
        <color rgb="000000" tint="0"/>
        <sz val="12"/>
      </rPr>
      <t>П</t>
    </r>
    <r>
      <rPr>
        <rFont val="Liberation Serif"/>
        <color rgb="000000" tint="0"/>
        <sz val="12"/>
      </rPr>
      <t>роверк</t>
    </r>
    <r>
      <rPr>
        <rFont val="Liberation Serif"/>
        <color rgb="000000" tint="0"/>
        <sz val="12"/>
      </rPr>
      <t>а соо</t>
    </r>
    <r>
      <rPr>
        <rFont val="Liberation Serif"/>
        <color rgb="000000" tint="0"/>
        <sz val="12"/>
      </rPr>
      <t>тве</t>
    </r>
    <r>
      <rPr>
        <rFont val="Liberation Serif"/>
        <color rgb="000000" tint="0"/>
        <sz val="12"/>
      </rPr>
      <t>тствия вложения почтового отправления описи вложения</t>
    </r>
  </si>
  <si>
    <r>
      <rPr>
        <rFont val="Liberation Serif"/>
        <color rgb="000000" tint="0"/>
        <sz val="12"/>
      </rPr>
      <t>Предпочт</t>
    </r>
    <r>
      <rPr>
        <rFont val="Liberation Serif"/>
        <color rgb="000000" tint="0"/>
        <sz val="12"/>
      </rPr>
      <t>овая подготовке м</t>
    </r>
    <r>
      <rPr>
        <rFont val="Liberation Serif"/>
        <color rgb="000000" tint="0"/>
        <sz val="12"/>
      </rPr>
      <t>еждунаро</t>
    </r>
    <r>
      <rPr>
        <rFont val="Liberation Serif"/>
        <color rgb="000000" tint="0"/>
        <sz val="12"/>
      </rPr>
      <t>дного</t>
    </r>
    <r>
      <rPr>
        <rFont val="Liberation Serif"/>
        <color rgb="000000" tint="0"/>
        <sz val="12"/>
      </rPr>
      <t xml:space="preserve"> заказного письма с уведомлением вес</t>
    </r>
    <r>
      <rPr>
        <rFont val="Liberation Serif"/>
        <color rgb="000000" tint="0"/>
        <sz val="12"/>
      </rPr>
      <t xml:space="preserve">ом до 20 </t>
    </r>
    <r>
      <rPr>
        <rFont val="Liberation Serif"/>
        <color rgb="000000" tint="0"/>
        <sz val="12"/>
      </rPr>
      <t>гр.</t>
    </r>
  </si>
  <si>
    <r>
      <rPr>
        <rFont val="Liberation Serif"/>
        <color rgb="000000" tint="0"/>
        <sz val="12"/>
      </rPr>
      <t>В</t>
    </r>
    <r>
      <rPr>
        <rFont val="Liberation Serif"/>
        <color rgb="000000" tint="0"/>
        <sz val="12"/>
      </rPr>
      <t xml:space="preserve">ызов </t>
    </r>
    <r>
      <rPr>
        <rFont val="Liberation Serif"/>
        <color rgb="000000" tint="0"/>
        <sz val="12"/>
      </rPr>
      <t>курьера</t>
    </r>
  </si>
  <si>
    <r>
      <rPr>
        <rFont val="Liberation Serif"/>
        <color rgb="000000" tint="0"/>
        <sz val="12"/>
      </rPr>
      <t>Ценная б</t>
    </r>
    <r>
      <rPr>
        <rFont val="Liberation Serif"/>
        <color rgb="000000" tint="0"/>
        <sz val="12"/>
      </rPr>
      <t>андероль весом 100гр.  с простым уведомлением о вручении РПО</t>
    </r>
  </si>
  <si>
    <r>
      <rPr>
        <rFont val="Liberation Serif"/>
        <color rgb="000000" tint="0"/>
        <sz val="12"/>
      </rPr>
      <t>М</t>
    </r>
    <r>
      <rPr>
        <rFont val="Liberation Serif"/>
        <color rgb="000000" tint="0"/>
        <sz val="12"/>
      </rPr>
      <t>аркиров</t>
    </r>
    <r>
      <rPr>
        <rFont val="Liberation Serif"/>
        <color rgb="000000" tint="0"/>
        <sz val="12"/>
      </rPr>
      <t>ка «Возврат</t>
    </r>
    <r>
      <rPr>
        <rFont val="Liberation Serif"/>
        <color rgb="000000" tint="0"/>
        <sz val="12"/>
      </rPr>
      <t>у не</t>
    </r>
    <r>
      <rPr>
        <rFont val="Liberation Serif"/>
        <color rgb="000000" tint="0"/>
        <sz val="12"/>
      </rPr>
      <t xml:space="preserve"> подлежит»</t>
    </r>
  </si>
  <si>
    <r>
      <rPr>
        <rFont val="Liberation Serif"/>
        <strike val="false"/>
        <color rgb="000000" tint="0"/>
        <sz val="12"/>
      </rPr>
      <t>Доплата за каждые последующие полные/неполные 20 г. простого, заказного письма, письма/бандероли</t>
    </r>
  </si>
  <si>
    <r>
      <rPr>
        <rFont val="Liberation Serif"/>
        <color rgb="000000" tint="0"/>
        <sz val="12"/>
      </rPr>
      <t>Заказная бандер</t>
    </r>
    <r>
      <rPr>
        <rFont val="Liberation Serif"/>
        <color rgb="000000" tint="0"/>
        <sz val="12"/>
      </rPr>
      <t>оль весом 100г.</t>
    </r>
    <r>
      <rPr>
        <rFont val="Liberation Serif"/>
        <color rgb="000000" tint="0"/>
        <sz val="12"/>
      </rPr>
      <t xml:space="preserve"> </t>
    </r>
  </si>
  <si>
    <r>
      <rPr>
        <rFont val="Liberation Serif"/>
        <color rgb="000000" tint="0"/>
        <sz val="12"/>
      </rPr>
      <t>Пересылка</t>
    </r>
    <r>
      <rPr>
        <rFont val="Liberation Serif"/>
        <color rgb="000000" tint="0"/>
        <sz val="12"/>
      </rPr>
      <t xml:space="preserve"> междугородних </t>
    </r>
    <r>
      <rPr>
        <rFont val="Liberation Serif"/>
        <color rgb="000000" tint="0"/>
        <sz val="12"/>
      </rPr>
      <t>почтовых отправлений</t>
    </r>
    <r>
      <rPr>
        <rFont val="Liberation Serif"/>
        <color rgb="000000" tint="0"/>
        <sz val="12"/>
      </rPr>
      <t xml:space="preserve"> по сети общего пользо</t>
    </r>
    <r>
      <rPr>
        <rFont val="Liberation Serif"/>
        <color rgb="000000" tint="0"/>
        <sz val="12"/>
      </rPr>
      <t>вания</t>
    </r>
  </si>
  <si>
    <r>
      <rPr>
        <rFont val="Liberation Serif"/>
        <color rgb="000000" tint="0"/>
        <sz val="12"/>
      </rPr>
      <t>Це</t>
    </r>
    <r>
      <rPr>
        <rFont val="Liberation Serif"/>
        <color rgb="000000" tint="0"/>
        <sz val="12"/>
      </rPr>
      <t>нное письмо весо</t>
    </r>
    <r>
      <rPr>
        <rFont val="Liberation Serif"/>
        <color rgb="000000" tint="0"/>
        <sz val="12"/>
      </rPr>
      <t xml:space="preserve">м до 20г.  </t>
    </r>
  </si>
  <si>
    <t>шт.</t>
  </si>
  <si>
    <t>Итого поставщики:</t>
  </si>
  <si>
    <r>
      <rPr>
        <rFont val="Liberation Serif"/>
        <color rgb="000000" tint="0"/>
        <sz val="12"/>
      </rPr>
      <t>Ценно</t>
    </r>
    <r>
      <rPr>
        <rFont val="Liberation Serif"/>
        <color rgb="000000" tint="0"/>
        <sz val="12"/>
      </rPr>
      <t>е письмо весом д</t>
    </r>
    <r>
      <rPr>
        <rFont val="Liberation Serif"/>
        <color rgb="000000" tint="0"/>
        <sz val="12"/>
      </rPr>
      <t xml:space="preserve">о 20г. с простым уведомлением о вручении РПО </t>
    </r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</si>
</sst>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0000" formatCode="0.000000" numFmtId="1004"/>
    <numFmt co:extendedFormatCode="0.0000" formatCode="0.0000" numFmtId="1001"/>
    <numFmt co:extendedFormatCode="0.00" formatCode="0.00" numFmtId="1002"/>
    <numFmt co:extendedFormatCode="General" formatCode="General" numFmtId="1003"/>
  </numFmts>
  <fonts count="7">
    <font>
      <name val="Calibri"/>
      <sz val="11"/>
    </font>
    <font>
      <name val="Calibri"/>
      <color rgb="000000" tint="0"/>
      <sz val="11"/>
    </font>
    <font>
      <name val="Times New Roman"/>
      <color rgb="000000" tint="0"/>
      <sz val="14"/>
    </font>
    <font>
      <name val="Times New Roman"/>
      <color rgb="FFFFFF" tint="0"/>
      <sz val="14"/>
    </font>
    <font>
      <name val="Times New Roman"/>
      <color theme="1" tint="0"/>
      <sz val="14"/>
    </font>
    <font>
      <name val="Liberation Serif"/>
      <color rgb="000000" tint="0"/>
      <sz val="12"/>
    </font>
    <font>
      <name val="Liberation Serif"/>
      <strike val="false"/>
      <color rgb="000000" tint="0"/>
      <sz val="12"/>
    </font>
  </fonts>
  <fills count="11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F2F2F2" tint="0"/>
      </patternFill>
    </fill>
    <fill>
      <patternFill patternType="solid">
        <fgColor rgb="F2F2F2" tint="0"/>
      </patternFill>
    </fill>
    <fill>
      <patternFill patternType="solid">
        <fgColor rgb="F2F2F2" tint="0"/>
      </patternFill>
    </fill>
    <fill>
      <patternFill patternType="solid">
        <fgColor rgb="EEECE1" tint="0"/>
      </patternFill>
    </fill>
    <fill>
      <patternFill patternType="solid">
        <fgColor rgb="EEECE1" tint="0"/>
      </patternFill>
    </fill>
    <fill>
      <patternFill patternType="solid">
        <fgColor rgb="F2F2F2" tint="0"/>
      </patternFill>
    </fill>
    <fill>
      <patternFill patternType="solid">
        <fgColor rgb="F2F2F2" tint="0"/>
      </patternFill>
    </fill>
  </fills>
  <borders count="4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>
        <color rgb="000000" tint="0"/>
      </left>
      <right style="none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left style="none">
        <color rgb="000000" tint="0"/>
      </left>
      <right style="none">
        <color rgb="000000" tint="0"/>
      </right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right style="none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>
        <color rgb="000000" tint="0"/>
      </bottom>
    </border>
    <border>
      <left style="thin">
        <color rgb="000000" tint="0"/>
      </left>
      <right style="thin">
        <color rgb="000000" tint="0"/>
      </right>
      <bottom style="none">
        <color rgb="000000" tint="0"/>
      </bottom>
    </border>
    <border>
      <left style="thin">
        <color rgb="000000" tint="0"/>
      </left>
      <right style="thin">
        <color rgb="000000" tint="0"/>
      </right>
      <bottom style="none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none">
        <color rgb="000000" tint="0"/>
      </right>
      <bottom style="medium">
        <color rgb="000000" tint="0"/>
      </bottom>
    </border>
    <border>
      <left style="thin">
        <color rgb="000000" tint="0"/>
      </left>
      <right style="none">
        <color rgb="000000" tint="0"/>
      </right>
      <bottom style="thin">
        <color rgb="000000" tint="0"/>
      </bottom>
    </border>
    <border>
      <left style="thin">
        <color rgb="000000" tint="0"/>
      </left>
      <right style="none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right style="none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110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true" applyFont="true" applyNumberFormat="true" borderId="0" fillId="2" fontId="2" numFmtId="1000" quotePrefix="false"/>
    <xf applyBorder="false" applyFill="false" applyFont="true" applyNumberFormat="true" borderId="0" fillId="0" fontId="3" numFmtId="1000" quotePrefix="false"/>
    <xf applyAlignment="true" applyBorder="false" applyFill="true" applyFont="true" applyNumberFormat="true" borderId="0" fillId="2" fontId="2" numFmtId="1000" quotePrefix="false">
      <alignment wrapText="true"/>
    </xf>
    <xf applyAlignment="true" applyBorder="false" applyFill="false" applyFont="true" applyNumberFormat="true" borderId="0" fillId="0" fontId="2" numFmtId="1000" quotePrefix="false">
      <alignment horizontal="left" wrapText="true"/>
    </xf>
    <xf applyAlignment="true" applyBorder="false" applyFill="false" applyFont="true" applyNumberFormat="true" borderId="0" fillId="0" fontId="2" numFmtId="1000" quotePrefix="false">
      <alignment horizontal="center" shrinkToFit="true" vertical="center"/>
    </xf>
    <xf applyAlignment="true" applyBorder="false" applyFill="false" applyFont="true" applyNumberFormat="true" borderId="0" fillId="0" fontId="2" numFmtId="1000" quotePrefix="false">
      <alignment vertical="center"/>
      <protection locked="false"/>
    </xf>
    <xf applyAlignment="true" applyBorder="false" applyFill="false" applyFont="true" applyNumberFormat="true" borderId="0" fillId="0" fontId="3" numFmtId="1000" quotePrefix="false">
      <alignment horizontal="left" wrapText="true"/>
    </xf>
    <xf applyAlignment="true" applyBorder="false" applyFill="false" applyFont="true" applyNumberFormat="true" borderId="0" fillId="0" fontId="2" numFmtId="1000" quotePrefix="false">
      <alignment vertical="center"/>
    </xf>
    <xf applyAlignment="true" applyBorder="false" applyFill="false" applyFont="true" applyNumberFormat="true" borderId="0" fillId="0" fontId="2" numFmtId="1000" quotePrefix="false">
      <alignment horizontal="left" vertical="top" wrapText="true"/>
      <protection locked="false"/>
    </xf>
    <xf applyAlignment="true" applyBorder="true" applyFill="false" applyFont="true" applyNumberFormat="true" borderId="1" fillId="0" fontId="2" numFmtId="1000" quotePrefix="false">
      <alignment horizontal="center" shrinkToFit="true" vertical="center"/>
    </xf>
    <xf applyAlignment="true" applyBorder="true" applyFill="false" applyFont="true" applyNumberFormat="true" borderId="2" fillId="0" fontId="2" numFmtId="1000" quotePrefix="false">
      <alignment horizontal="center" vertical="center" wrapText="true"/>
    </xf>
    <xf applyAlignment="true" applyBorder="true" applyFill="false" applyFont="true" applyNumberFormat="true" borderId="1" fillId="0" fontId="2" numFmtId="1000" quotePrefix="false">
      <alignment horizontal="center" vertical="top" wrapText="true"/>
    </xf>
    <xf applyAlignment="true" applyBorder="true" applyFill="false" applyFont="true" applyNumberFormat="true" borderId="2" fillId="0" fontId="2" numFmtId="1000" quotePrefix="false">
      <alignment horizontal="center" vertical="top" wrapText="true"/>
    </xf>
    <xf applyAlignment="true" applyBorder="true" applyFill="false" applyFont="true" applyNumberFormat="true" borderId="1" fillId="0" fontId="4" numFmtId="1000" quotePrefix="false">
      <alignment vertical="center" wrapText="true"/>
    </xf>
    <xf applyAlignment="true" applyBorder="true" applyFill="false" applyFont="true" applyNumberFormat="true" borderId="3" fillId="0" fontId="5" numFmtId="1000" quotePrefix="false">
      <alignment wrapText="true"/>
    </xf>
    <xf applyAlignment="true" applyBorder="true" applyFill="false" applyFont="true" applyNumberFormat="true" borderId="4" fillId="0" fontId="4" numFmtId="1000" quotePrefix="false">
      <alignment vertical="center" wrapText="true"/>
    </xf>
    <xf applyAlignment="true" applyBorder="true" applyFill="false" applyFont="true" applyNumberFormat="true" borderId="5" fillId="0" fontId="5" numFmtId="1000" quotePrefix="false">
      <alignment vertical="center" wrapText="true"/>
    </xf>
    <xf applyAlignment="true" applyBorder="true" applyFill="false" applyFont="true" applyNumberFormat="true" borderId="6" fillId="0" fontId="2" numFmtId="1000" quotePrefix="false">
      <alignment horizontal="center" vertical="top" wrapText="true"/>
    </xf>
    <xf applyAlignment="true" applyBorder="true" applyFill="false" applyFont="true" applyNumberFormat="true" borderId="7" fillId="0" fontId="2" numFmtId="1000" quotePrefix="false">
      <alignment horizontal="center" vertical="top" wrapText="true"/>
    </xf>
    <xf applyAlignment="true" applyBorder="false" applyFill="false" applyFont="true" applyNumberFormat="true" borderId="0" fillId="0" fontId="2" numFmtId="1000" quotePrefix="false">
      <alignment wrapText="true"/>
      <protection locked="false"/>
    </xf>
    <xf applyAlignment="true" applyBorder="true" applyFill="false" applyFont="true" applyNumberFormat="true" borderId="4" fillId="0" fontId="2" numFmtId="1000" quotePrefix="false">
      <alignment horizontal="center" vertical="center" wrapText="true"/>
    </xf>
    <xf applyAlignment="true" applyBorder="true" applyFill="false" applyFont="true" applyNumberFormat="true" borderId="8" fillId="0" fontId="5" numFmtId="1000" quotePrefix="false">
      <alignment vertical="center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false" applyFill="false" applyFont="true" applyNumberFormat="true" borderId="0" fillId="0" fontId="2" numFmtId="1001" quotePrefix="false">
      <alignment horizontal="center" vertical="center"/>
      <protection locked="false"/>
    </xf>
    <xf applyAlignment="true" applyBorder="true" applyFill="false" applyFont="true" applyNumberFormat="true" borderId="1" fillId="0" fontId="4" numFmtId="1000" quotePrefix="false">
      <alignment horizontal="center" vertical="center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false" applyFill="false" applyFont="true" applyNumberFormat="true" borderId="0" fillId="0" fontId="2" numFmtId="1000" quotePrefix="false">
      <alignment horizontal="center" wrapText="true"/>
      <protection locked="fals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true" applyFont="true" applyNumberFormat="true" borderId="1" fillId="3" fontId="4" numFmtId="1002" quotePrefix="false">
      <alignment horizontal="center" vertical="center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true" applyFont="true" applyNumberFormat="true" borderId="1" fillId="2" fontId="4" numFmtId="1002" quotePrefix="false">
      <alignment horizontal="center" vertical="center" wrapText="true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true" applyFont="true" applyNumberFormat="true" borderId="1" fillId="4" fontId="4" numFmtId="1002" quotePrefix="false">
      <alignment horizontal="center" vertical="center" wrapText="true"/>
    </xf>
    <xf applyAlignment="true" applyBorder="true" applyFill="false" applyFont="true" applyNumberFormat="true" borderId="15" fillId="0" fontId="2" numFmtId="1000" quotePrefix="false">
      <alignment horizontal="center" vertical="top" wrapText="true"/>
    </xf>
    <xf applyBorder="true" applyFill="false" applyFont="true" applyNumberFormat="true" borderId="16" fillId="0" fontId="2" numFmtId="1000" quotePrefix="false"/>
    <xf applyAlignment="true" applyBorder="true" applyFill="false" applyFont="true" applyNumberFormat="true" borderId="17" fillId="0" fontId="2" numFmtId="1000" quotePrefix="false">
      <alignment horizontal="center" vertical="top" wrapText="true"/>
    </xf>
    <xf applyAlignment="true" applyBorder="true" applyFill="false" applyFont="true" applyNumberFormat="true" borderId="18" fillId="0" fontId="2" numFmtId="1000" quotePrefix="false">
      <alignment horizontal="center" vertical="top" wrapText="true"/>
    </xf>
    <xf applyAlignment="true" applyBorder="false" applyFill="true" applyFont="true" applyNumberFormat="true" borderId="0" fillId="2" fontId="2" numFmtId="1000" quotePrefix="false">
      <alignment vertical="center"/>
      <protection locked="false"/>
    </xf>
    <xf applyAlignment="true" applyBorder="true" applyFill="false" applyFont="true" applyNumberFormat="true" borderId="19" fillId="0" fontId="2" numFmtId="1000" quotePrefix="false">
      <alignment horizontal="center" vertical="top" wrapText="true"/>
    </xf>
    <xf applyAlignment="true" applyBorder="true" applyFill="false" applyFont="true" applyNumberFormat="true" borderId="20" fillId="0" fontId="2" numFmtId="1000" quotePrefix="false">
      <alignment horizontal="center" vertical="top" wrapText="true"/>
    </xf>
    <xf applyAlignment="true" applyBorder="true" applyFill="false" applyFont="true" applyNumberFormat="true" borderId="21" fillId="0" fontId="2" numFmtId="1000" quotePrefix="false">
      <alignment horizontal="center" vertical="center" wrapText="true"/>
    </xf>
    <xf applyAlignment="true" applyBorder="true" applyFill="false" applyFont="true" applyNumberFormat="true" borderId="22" fillId="0" fontId="2" numFmtId="1000" quotePrefix="false">
      <alignment horizontal="center" vertical="top" wrapText="true"/>
    </xf>
    <xf applyBorder="false" applyFill="false" applyFont="true" applyNumberFormat="true" borderId="0" fillId="0" fontId="2" numFmtId="1002" quotePrefix="false"/>
    <xf applyAlignment="true" applyBorder="true" applyFill="false" applyFont="true" applyNumberFormat="true" borderId="23" fillId="0" fontId="2" numFmtId="1000" quotePrefix="false">
      <alignment horizontal="center" vertical="top" wrapText="true"/>
    </xf>
    <xf applyAlignment="true" applyBorder="false" applyFill="false" applyFont="true" applyNumberFormat="true" borderId="0" fillId="0" fontId="3" numFmtId="1000" quotePrefix="false">
      <alignment vertical="center"/>
      <protection locked="false"/>
    </xf>
    <xf applyAlignment="true" applyBorder="true" applyFill="false" applyFont="true" applyNumberFormat="true" borderId="24" fillId="0" fontId="2" numFmtId="1000" quotePrefix="false">
      <alignment horizontal="center" vertical="top" wrapText="true"/>
    </xf>
    <xf applyBorder="false" applyFill="false" applyFont="true" applyNumberFormat="true" borderId="0" fillId="0" fontId="3" numFmtId="1002" quotePrefix="false"/>
    <xf applyAlignment="true" applyBorder="true" applyFill="false" applyFont="true" applyNumberFormat="true" borderId="4" fillId="0" fontId="4" numFmtId="1000" quotePrefix="false">
      <alignment horizontal="center" vertical="center" wrapText="true"/>
    </xf>
    <xf applyAlignment="true" applyBorder="true" applyFill="false" applyFont="true" applyNumberFormat="true" borderId="25" fillId="0" fontId="2" numFmtId="1000" quotePrefix="false">
      <alignment horizontal="center" vertical="center" wrapText="true"/>
    </xf>
    <xf applyAlignment="true" applyBorder="true" applyFill="false" applyFont="true" applyNumberFormat="true" borderId="26" fillId="0" fontId="2" numFmtId="1000" quotePrefix="false">
      <alignment horizontal="center" vertical="center" wrapText="true"/>
    </xf>
    <xf applyAlignment="true" applyBorder="true" applyFill="true" applyFont="true" applyNumberFormat="true" borderId="4" fillId="2" fontId="4" numFmtId="1000" quotePrefix="false">
      <alignment horizontal="center" vertical="center" wrapText="true"/>
    </xf>
    <xf applyAlignment="true" applyBorder="true" applyFill="false" applyFont="false" borderId="27" fillId="0" fontId="1" numFmtId="0" quotePrefix="false">
      <alignment vertical="center" wrapText="true"/>
    </xf>
    <xf applyAlignment="true" applyBorder="true" applyFill="false" applyFont="true" applyNumberFormat="true" borderId="1" fillId="0" fontId="2" numFmtId="1000" quotePrefix="false">
      <alignment horizontal="center" vertical="center" wrapText="true"/>
    </xf>
    <xf applyAlignment="true" applyBorder="true" applyFill="false" applyFont="true" applyNumberFormat="true" borderId="1" fillId="0" fontId="2" numFmtId="1003" quotePrefix="false">
      <alignment horizontal="center" shrinkToFit="true" vertical="center"/>
    </xf>
    <xf applyAlignment="true" applyBorder="true" applyFill="false" applyFont="true" applyNumberFormat="true" borderId="4" fillId="0" fontId="2" numFmtId="1000" quotePrefix="false">
      <alignment horizontal="center" shrinkToFit="true" vertical="center"/>
    </xf>
    <xf applyAlignment="true" applyBorder="true" applyFill="true" applyFont="true" applyNumberFormat="true" borderId="28" fillId="2" fontId="2" numFmtId="1002" quotePrefix="false">
      <alignment horizontal="center" shrinkToFit="true" vertical="center"/>
    </xf>
    <xf applyAlignment="true" applyBorder="true" applyFill="true" applyFont="true" applyNumberFormat="true" borderId="29" fillId="2" fontId="4" numFmtId="1002" quotePrefix="false">
      <alignment horizontal="center" shrinkToFit="true" vertical="center"/>
    </xf>
    <xf applyAlignment="true" applyBorder="true" applyFill="true" applyFont="true" applyNumberFormat="true" borderId="1" fillId="2" fontId="4" numFmtId="1004" quotePrefix="false">
      <alignment horizontal="center" shrinkToFit="true" vertical="center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false" applyFont="true" applyNumberFormat="true" borderId="1" fillId="0" fontId="2" numFmtId="1002" quotePrefix="false">
      <alignment horizontal="center" shrinkToFit="true" vertical="center"/>
    </xf>
    <xf applyAlignment="true" applyBorder="true" applyFill="true" applyFont="true" applyNumberFormat="true" borderId="29" fillId="5" fontId="4" numFmtId="1002" quotePrefix="false">
      <alignment horizontal="center" shrinkToFit="true" vertical="center"/>
    </xf>
    <xf applyAlignment="true" applyBorder="true" applyFill="false" applyFont="true" applyNumberFormat="true" borderId="30" fillId="0" fontId="2" numFmtId="1000" quotePrefix="false">
      <alignment horizontal="center" vertical="center" wrapText="true"/>
    </xf>
    <xf applyAlignment="true" applyBorder="true" applyFill="false" applyFont="false" borderId="31" fillId="0" fontId="1" numFmtId="0" quotePrefix="false">
      <alignment vertical="center" wrapText="true"/>
    </xf>
    <xf applyAlignment="true" applyBorder="true" applyFill="true" applyFont="true" applyNumberFormat="true" borderId="32" fillId="6" fontId="4" numFmtId="1002" quotePrefix="false">
      <alignment horizontal="center" shrinkToFit="true" vertical="center"/>
    </xf>
    <xf applyAlignment="true" applyBorder="true" applyFill="false" applyFont="false" borderId="33" fillId="0" fontId="1" numFmtId="0" quotePrefix="false">
      <alignment vertical="center" wrapText="true"/>
    </xf>
    <xf applyAlignment="true" applyBorder="true" applyFill="false" applyFont="true" applyNumberFormat="true" borderId="34" fillId="0" fontId="2" numFmtId="1000" quotePrefix="false">
      <alignment horizontal="center" vertical="center" wrapText="true"/>
    </xf>
    <xf applyAlignment="true" applyBorder="true" applyFill="true" applyFont="true" applyNumberFormat="true" borderId="32" fillId="2" fontId="4" numFmtId="1002" quotePrefix="false">
      <alignment horizontal="center" shrinkToFit="true" vertical="center"/>
    </xf>
    <xf applyAlignment="true" applyBorder="true" applyFill="false" applyFont="true" applyNumberFormat="true" borderId="35" fillId="0" fontId="2" numFmtId="1000" quotePrefix="false">
      <alignment horizontal="center" vertical="center" wrapText="true"/>
    </xf>
    <xf applyAlignment="true" applyBorder="true" applyFill="false" applyFont="true" applyNumberFormat="true" borderId="36" fillId="0" fontId="2" numFmtId="1000" quotePrefix="false">
      <alignment horizontal="center" vertical="center" wrapText="true"/>
    </xf>
    <xf applyAlignment="true" applyBorder="true" applyFill="true" applyFont="true" applyNumberFormat="true" borderId="28" fillId="7" fontId="2" numFmtId="1002" quotePrefix="false">
      <alignment horizontal="center" shrinkToFit="true" vertical="center"/>
    </xf>
    <xf applyAlignment="true" applyBorder="true" applyFill="false" applyFont="true" applyNumberFormat="true" borderId="1" fillId="0" fontId="2" numFmtId="1001" quotePrefix="false">
      <alignment horizontal="center" shrinkToFit="true" vertical="center"/>
    </xf>
    <xf applyAlignment="true" applyBorder="true" applyFill="false" applyFont="true" applyNumberFormat="true" borderId="37" fillId="0" fontId="2" numFmtId="1000" quotePrefix="false">
      <alignment horizontal="center" vertical="center" wrapText="true"/>
    </xf>
    <xf applyAlignment="true" applyBorder="true" applyFill="false" applyFont="true" applyNumberFormat="true" borderId="30" fillId="0" fontId="2" numFmtId="1000" quotePrefix="false">
      <alignment horizontal="center" vertical="top" wrapText="true"/>
    </xf>
    <xf applyAlignment="true" applyBorder="true" applyFill="false" applyFont="true" applyNumberFormat="true" borderId="38" fillId="0" fontId="2" numFmtId="1002" quotePrefix="false">
      <alignment horizontal="center" vertical="top" wrapText="true"/>
    </xf>
    <xf applyAlignment="true" applyBorder="true" applyFill="false" applyFont="true" applyNumberFormat="true" borderId="1" fillId="0" fontId="3" numFmtId="1002" quotePrefix="false">
      <alignment vertical="center"/>
    </xf>
    <xf applyAlignment="true" applyBorder="false" applyFill="false" applyFont="true" applyNumberFormat="true" borderId="0" fillId="0" fontId="2" numFmtId="1000" quotePrefix="false">
      <alignment horizontal="center" vertical="top"/>
    </xf>
    <xf applyAlignment="true" applyBorder="true" applyFill="false" applyFont="true" applyNumberFormat="true" borderId="39" fillId="0" fontId="2" numFmtId="1002" quotePrefix="false">
      <alignment horizontal="center" vertical="top" wrapText="true"/>
    </xf>
    <xf applyAlignment="true" applyBorder="true" applyFill="true" applyFont="true" applyNumberFormat="true" borderId="28" fillId="8" fontId="2" numFmtId="1002" quotePrefix="false">
      <alignment horizontal="center" shrinkToFit="true" vertical="center"/>
    </xf>
    <xf applyAlignment="true" applyBorder="true" applyFill="false" applyFont="true" applyNumberFormat="true" borderId="40" fillId="0" fontId="2" numFmtId="1002" quotePrefix="false">
      <alignment horizontal="center" vertical="top" wrapText="true"/>
    </xf>
    <xf applyAlignment="true" applyBorder="true" applyFill="true" applyFont="true" applyNumberFormat="true" borderId="41" fillId="2" fontId="2" numFmtId="1004" quotePrefix="false">
      <alignment horizontal="center" shrinkToFit="true" vertical="center"/>
    </xf>
    <xf applyAlignment="true" applyBorder="false" applyFill="false" applyFont="true" applyNumberFormat="true" borderId="0" fillId="0" fontId="2" numFmtId="1000" quotePrefix="false">
      <alignment horizontal="left" vertical="center"/>
    </xf>
    <xf applyAlignment="true" applyBorder="true" applyFill="false" applyFont="true" applyNumberFormat="true" borderId="42" fillId="0" fontId="2" numFmtId="1000" quotePrefix="false">
      <alignment horizontal="center" vertical="top" wrapText="true"/>
    </xf>
    <xf applyAlignment="true" applyBorder="true" applyFill="true" applyFont="true" applyNumberFormat="true" borderId="28" fillId="2" fontId="2" numFmtId="1000" quotePrefix="false">
      <alignment horizontal="center" vertical="top" wrapText="true"/>
    </xf>
    <xf applyAlignment="true" applyBorder="true" applyFill="false" applyFont="true" applyNumberFormat="true" borderId="43" fillId="0" fontId="2" numFmtId="1000" quotePrefix="false">
      <alignment horizontal="center" vertical="top" wrapText="true"/>
    </xf>
    <xf applyAlignment="true" applyBorder="true" applyFill="false" applyFont="true" applyNumberFormat="true" borderId="1" fillId="0" fontId="3" numFmtId="1000" quotePrefix="false">
      <alignment horizontal="center" vertical="top" wrapText="true"/>
    </xf>
    <xf applyAlignment="true" applyBorder="false" applyFill="false" applyFont="true" applyNumberFormat="true" borderId="0" fillId="0" fontId="2" numFmtId="1002" quotePrefix="false">
      <alignment vertical="center"/>
    </xf>
    <xf applyAlignment="true" applyBorder="true" applyFill="true" applyFont="true" applyNumberFormat="true" borderId="28" fillId="9" fontId="2" numFmtId="1002" quotePrefix="false">
      <alignment horizontal="center" shrinkToFit="true" vertical="center"/>
    </xf>
    <xf applyAlignment="true" applyBorder="false" applyFill="true" applyFont="true" applyNumberFormat="true" borderId="0" fillId="2" fontId="2" numFmtId="1000" quotePrefix="false">
      <alignment vertical="center"/>
    </xf>
    <xf applyAlignment="true" applyBorder="true" applyFill="false" applyFont="true" applyNumberFormat="true" borderId="44" fillId="0" fontId="5" numFmtId="1000" quotePrefix="false">
      <alignment wrapText="true"/>
    </xf>
    <xf applyAlignment="true" applyBorder="false" applyFill="true" applyFont="true" applyNumberFormat="true" borderId="0" fillId="10" fontId="3" numFmtId="1000" quotePrefix="false">
      <alignment vertical="center"/>
    </xf>
    <xf applyAlignment="true" applyBorder="true" applyFill="true" applyFont="true" applyNumberFormat="true" borderId="28" fillId="2" fontId="2" numFmtId="1001" quotePrefix="false">
      <alignment horizontal="center" shrinkToFit="true" vertical="center"/>
    </xf>
    <xf applyAlignment="true" applyBorder="true" applyFill="true" applyFont="true" applyNumberFormat="true" borderId="28" fillId="2" fontId="3" numFmtId="1002" quotePrefix="false">
      <alignment horizontal="center" shrinkToFit="true" vertical="center"/>
    </xf>
    <xf applyAlignment="true" applyBorder="false" applyFill="true" applyFont="true" applyNumberFormat="true" borderId="0" fillId="2" fontId="2" numFmtId="1002" quotePrefix="false">
      <alignment horizontal="center" shrinkToFit="true" vertical="center"/>
    </xf>
    <xf applyAlignment="true" applyBorder="false" applyFill="true" applyFont="true" applyNumberFormat="true" borderId="0" fillId="2" fontId="2" numFmtId="1000" quotePrefix="false">
      <alignment horizontal="center" shrinkToFit="true" vertical="center"/>
    </xf>
    <xf applyAlignment="true" applyBorder="false" applyFill="false" applyFont="true" applyNumberFormat="true" borderId="0" fillId="0" fontId="2" numFmtId="1002" quotePrefix="false">
      <alignment horizontal="center" shrinkToFit="true" vertical="center"/>
    </xf>
    <xf applyAlignment="true" applyBorder="true" applyFill="false" applyFont="true" applyNumberFormat="true" borderId="5" fillId="0" fontId="6" numFmtId="1000" quotePrefix="false">
      <alignment vertical="center" wrapText="true"/>
    </xf>
    <xf applyAlignment="true" applyBorder="false" applyFill="false" applyFont="true" applyNumberFormat="true" borderId="0" fillId="0" fontId="4" numFmtId="1000" quotePrefix="false">
      <alignment vertical="center" wrapText="true"/>
    </xf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4" numFmtId="1000" quotePrefix="false">
      <alignment horizontal="center" vertical="center" wrapText="true"/>
    </xf>
    <xf applyAlignment="true" applyBorder="true" applyFill="true" applyFont="true" applyNumberFormat="true" borderId="16" fillId="2" fontId="4" numFmtId="1002" quotePrefix="false">
      <alignment horizontal="center" vertical="center" wrapText="true"/>
    </xf>
    <xf applyAlignment="true" applyBorder="true" applyFill="true" applyFont="true" applyNumberFormat="true" borderId="45" fillId="2" fontId="4" numFmtId="1002" quotePrefix="false">
      <alignment horizontal="center" vertical="center" wrapText="true"/>
    </xf>
    <xf applyAlignment="true" applyBorder="true" applyFill="true" applyFont="true" applyNumberFormat="true" borderId="46" fillId="2" fontId="4" numFmtId="1002" quotePrefix="false">
      <alignment horizontal="center" vertical="center" wrapText="true"/>
    </xf>
    <xf applyAlignment="true" applyBorder="true" applyFill="true" applyFont="true" applyNumberFormat="true" borderId="47" fillId="2" fontId="2" numFmtId="1002" quotePrefix="false">
      <alignment horizontal="center" shrinkToFit="true" vertical="center"/>
    </xf>
    <xf applyAlignment="true" applyBorder="true" applyFill="false" applyFont="true" applyNumberFormat="true" borderId="47" fillId="0" fontId="2" numFmtId="1004" quotePrefix="false">
      <alignment horizontal="center" shrinkToFit="true" vertical="center"/>
    </xf>
    <xf applyAlignment="true" applyBorder="true" applyFill="false" applyFont="true" applyNumberFormat="true" borderId="47" fillId="0" fontId="2" numFmtId="1002" quotePrefix="false">
      <alignment horizontal="center" shrinkToFit="true" vertical="center"/>
    </xf>
    <xf applyAlignment="true" applyBorder="true" applyFill="false" applyFont="true" applyNumberFormat="true" borderId="47" fillId="0" fontId="2" numFmtId="1001" quotePrefix="false">
      <alignment horizontal="center" shrinkToFit="true" vertical="center"/>
    </xf>
    <xf applyAlignment="true" applyBorder="true" applyFill="true" applyFont="true" applyNumberFormat="true" borderId="47" fillId="2" fontId="3" numFmtId="1002" quotePrefix="false">
      <alignment horizontal="center" shrinkToFit="true" vertical="center"/>
    </xf>
  </cellXfs>
  <cellStyles count="1">
    <cellStyle builtinId="0" name="Normal" xfId="0"/>
  </cellStyles>
  <dxfs count="1">
    <dxf/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drawings/_rels/drawing1.xml.rels><?xml version="1.0" encoding="UTF-8" standalone="no" ?>
<Relationships xmlns="http://schemas.openxmlformats.org/package/2006/relationships">
  <Relationship Id="rId4" Target="../media/image4.png" Type="http://schemas.openxmlformats.org/officeDocument/2006/relationships/image"/>
  <Relationship Id="rId1" Target="../media/image1.png" Type="http://schemas.openxmlformats.org/officeDocument/2006/relationships/image"/>
  <Relationship Id="rId3" Target="../media/image3.png" Type="http://schemas.openxmlformats.org/officeDocument/2006/relationships/image"/>
  <Relationship Id="rId2" Target="../media/image2.png" Type="http://schemas.openxmlformats.org/officeDocument/2006/relationships/image"/>
</Relationships>

</file>

<file path=xl/drawings/drawing1.xml><?xml version="1.0" encoding="utf-8"?>
<xdr:wsDr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12458700" y="2571750"/>
    <xdr:ext cx="974669" cy="468503"/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11277600" y="2133600"/>
    <xdr:ext cx="1033443" cy="376184"/>
    <xdr:pic>
      <xdr:nvPicPr>
        <xdr:cNvPr hidden="false" id="2" name="Picture 2"/>
        <xdr:cNvPicPr preferRelativeResize="true"/>
      </xdr:nvPicPr>
      <xdr:blipFill>
        <a:blip r:embed="rId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13942219" y="3012280"/>
    <xdr:ext cx="1793571" cy="577046"/>
    <xdr:pic>
      <xdr:nvPicPr>
        <xdr:cNvPr hidden="false" id="3" name="Picture 3"/>
        <xdr:cNvPicPr preferRelativeResize="true"/>
      </xdr:nvPicPr>
      <xdr:blipFill>
        <a:blip r:embed="rId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13858875" y="2738437"/>
    <xdr:ext cx="231085" cy="273711"/>
    <xdr:pic>
      <xdr:nvPicPr>
        <xdr:cNvPr hidden="false" id="4" name="Picture 4"/>
        <xdr:cNvPicPr preferRelativeResize="true"/>
      </xdr:nvPicPr>
      <xdr:blipFill>
        <a:blip r:embed="rId4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AB39"/>
  <sheetViews>
    <sheetView showZeros="true" workbookViewId="0"/>
  </sheetViews>
  <sheetFormatPr baseColWidth="8" customHeight="false" defaultColWidth="9.1249997673965009" defaultRowHeight="15.800000190734863" zeroHeight="false"/>
  <cols>
    <col customWidth="true" max="2" min="1" outlineLevel="0" style="1" width="7.2499997039591824"/>
    <col customWidth="true" max="3" min="3" outlineLevel="0" style="1" width="38.248890481306546"/>
    <col customWidth="true" hidden="true" max="4" min="4" outlineLevel="0" style="1" width="1.2500000422915454"/>
    <col customWidth="true" max="5" min="5" outlineLevel="0" style="1" width="16.762750012814337"/>
    <col customWidth="true" max="6" min="6" outlineLevel="0" style="1" width="0.125"/>
    <col customWidth="true" max="7" min="7" outlineLevel="0" style="1" width="11.999999323335274"/>
    <col customWidth="true" max="8" min="8" outlineLevel="0" style="1" width="6.8750002326035"/>
    <col customWidth="true" max="9" min="9" outlineLevel="0" style="1" width="12.375000148020408"/>
    <col customWidth="true" max="10" min="10" outlineLevel="0" style="1" width="12.749999619376091"/>
    <col customWidth="true" max="11" min="11" outlineLevel="0" style="1" width="13.999999661667637"/>
    <col customWidth="true" max="12" min="12" outlineLevel="0" style="1" width="12.433059334869023"/>
    <col bestFit="true" customWidth="true" max="13" min="13" outlineLevel="0" style="1" width="15.625000528644318"/>
    <col bestFit="true" customWidth="true" max="14" min="14" outlineLevel="0" style="1" width="16.625000021145773"/>
    <col customWidth="true" max="15" min="15" outlineLevel="0" style="2" width="16.999999492501455"/>
    <col customWidth="true" max="16" min="16" outlineLevel="0" style="1" width="30.749999957708454"/>
    <col customWidth="true" max="17" min="17" outlineLevel="0" style="1" width="17.687669493941058"/>
    <col customWidth="true" max="18" min="18" outlineLevel="0" style="3" width="1.7738359801919934"/>
    <col bestFit="true" customWidth="true" hidden="true" max="20" min="19" outlineLevel="0" style="1" width="9.1406253092569258"/>
    <col bestFit="true" customWidth="true" max="16384" min="21" outlineLevel="0" style="1" width="9.1249997673965009"/>
  </cols>
  <sheetData>
    <row customHeight="true" ht="18" outlineLevel="0" r="1">
      <c r="O1" s="4" t="n"/>
      <c r="P1" s="5" t="n"/>
      <c r="Q1" s="5" t="n"/>
      <c r="R1" s="8" t="n"/>
    </row>
    <row customHeight="true" ht="39" outlineLevel="0" r="2">
      <c r="A2" s="12" t="n"/>
      <c r="B2" s="14" t="s">
        <v>2</v>
      </c>
      <c r="C2" s="19" t="s"/>
      <c r="D2" s="20" t="s"/>
      <c r="E2" s="24" t="s"/>
      <c r="F2" s="27" t="s"/>
      <c r="G2" s="29" t="s"/>
      <c r="H2" s="31" t="s"/>
      <c r="I2" s="32" t="s"/>
      <c r="J2" s="34" t="s"/>
      <c r="K2" s="36" t="s"/>
      <c r="L2" s="38" t="s"/>
      <c r="M2" s="39" t="s"/>
      <c r="N2" s="41" t="s"/>
      <c r="O2" s="42" t="s"/>
      <c r="P2" s="44" t="s"/>
      <c r="Q2" s="46" t="s"/>
      <c r="R2" s="48" t="s"/>
    </row>
    <row customHeight="true" ht="39" outlineLevel="0" r="3">
      <c r="A3" s="43" t="n"/>
      <c r="B3" s="43" t="s">
        <v>11</v>
      </c>
      <c r="C3" s="43" t="s">
        <v>12</v>
      </c>
      <c r="D3" s="43" t="s">
        <v>13</v>
      </c>
      <c r="E3" s="55" t="n"/>
      <c r="F3" s="55" t="n"/>
      <c r="G3" s="64" t="s">
        <v>19</v>
      </c>
      <c r="H3" s="68" t="s">
        <v>20</v>
      </c>
      <c r="I3" s="43" t="s">
        <v>22</v>
      </c>
      <c r="J3" s="70" t="s"/>
      <c r="K3" s="71" t="s"/>
      <c r="L3" s="74" t="n"/>
      <c r="M3" s="76" t="s">
        <v>26</v>
      </c>
      <c r="N3" s="79" t="s"/>
      <c r="O3" s="81" t="s"/>
      <c r="P3" s="13" t="s">
        <v>30</v>
      </c>
      <c r="Q3" s="84" t="s"/>
      <c r="R3" s="86" t="s"/>
    </row>
    <row customHeight="true" ht="190.5" outlineLevel="0" r="4">
      <c r="A4" s="43" t="n"/>
      <c r="B4" s="51" t="s"/>
      <c r="C4" s="52" t="s"/>
      <c r="D4" s="54" t="s"/>
      <c r="E4" s="55" t="s">
        <v>17</v>
      </c>
      <c r="F4" s="61" t="s">
        <v>18</v>
      </c>
      <c r="G4" s="65" t="s"/>
      <c r="H4" s="67" t="s"/>
      <c r="I4" s="13" t="s">
        <v>21</v>
      </c>
      <c r="J4" s="13" t="s">
        <v>23</v>
      </c>
      <c r="K4" s="13" t="s">
        <v>24</v>
      </c>
      <c r="L4" s="75" t="s">
        <v>25</v>
      </c>
      <c r="M4" s="13" t="s">
        <v>28</v>
      </c>
      <c r="N4" s="13" t="s">
        <v>29</v>
      </c>
      <c r="O4" s="85" t="s">
        <v>31</v>
      </c>
      <c r="P4" s="13" t="s">
        <v>33</v>
      </c>
      <c r="Q4" s="13" t="s">
        <v>34</v>
      </c>
      <c r="R4" s="87" t="s">
        <v>35</v>
      </c>
    </row>
    <row customFormat="true" customHeight="true" ht="37.5" outlineLevel="0" r="5" s="6">
      <c r="A5" s="11" t="n"/>
      <c r="B5" s="11" t="n">
        <v>1</v>
      </c>
      <c r="C5" s="18" t="s">
        <v>4</v>
      </c>
      <c r="D5" s="11" t="n"/>
      <c r="E5" s="50" t="s">
        <v>10</v>
      </c>
      <c r="F5" s="53" t="n"/>
      <c r="G5" s="57" t="s">
        <v>15</v>
      </c>
      <c r="H5" s="57" t="n">
        <v>1</v>
      </c>
      <c r="I5" s="59" t="n">
        <v>45</v>
      </c>
      <c r="J5" s="59" t="n">
        <v>55</v>
      </c>
      <c r="K5" s="69" t="n">
        <v>50.200000000000003</v>
      </c>
      <c r="L5" s="72" t="n">
        <f aca="false" ca="false" dt2D="false" dtr="false" t="normal">MIN(I5:K5)</f>
        <v>45</v>
      </c>
      <c r="M5" s="82" t="n">
        <f aca="false" ca="false" dt2D="false" dtr="false" t="normal">IF(I5=0, "", AVERAGE(I5:K5))</f>
        <v>50.066666666666663</v>
      </c>
      <c r="N5" s="58" t="n">
        <f aca="false" ca="false" dt2D="false" dtr="false" t="normal">IF(I5=0, "", _XLFN.STDEV.S(I5:K5))</f>
        <v>5.0013331556029472</v>
      </c>
      <c r="O5" s="89" t="n">
        <f aca="false" ca="false" dt2D="false" dtr="false" t="normal">N5/M5*100</f>
        <v>9.9893471816303876</v>
      </c>
      <c r="P5" s="58" t="n">
        <f aca="false" ca="false" dt2D="false" dtr="false" t="normal">H5*L5</f>
        <v>45</v>
      </c>
      <c r="Q5" s="93" t="n">
        <f aca="false" ca="false" dt2D="false" dtr="false" t="normal">L5</f>
        <v>45</v>
      </c>
      <c r="R5" s="94" t="n">
        <f aca="false" ca="false" dt2D="false" dtr="false" t="normal">L5*H5</f>
        <v>45</v>
      </c>
      <c r="S5" s="95" t="n"/>
      <c r="T5" s="96" t="n"/>
      <c r="AA5" s="97" t="n"/>
      <c r="AB5" s="97" t="n"/>
    </row>
    <row customFormat="true" customHeight="true" ht="37.5" outlineLevel="0" r="6" s="6">
      <c r="A6" s="11" t="n"/>
      <c r="B6" s="11" t="n">
        <v>2</v>
      </c>
      <c r="C6" s="23" t="s">
        <v>36</v>
      </c>
      <c r="D6" s="11" t="n"/>
      <c r="E6" s="50" t="s">
        <v>10</v>
      </c>
      <c r="F6" s="53" t="n"/>
      <c r="G6" s="57" t="s">
        <v>15</v>
      </c>
      <c r="H6" s="57" t="n">
        <v>1</v>
      </c>
      <c r="I6" s="59" t="n">
        <v>105</v>
      </c>
      <c r="J6" s="59" t="n">
        <v>120</v>
      </c>
      <c r="K6" s="69" t="n">
        <v>120</v>
      </c>
      <c r="L6" s="72" t="n">
        <f aca="false" ca="false" dt2D="false" dtr="false" t="normal">MIN(I6:K6)</f>
        <v>105</v>
      </c>
      <c r="M6" s="82" t="n">
        <f aca="false" ca="false" dt2D="false" dtr="false" t="normal">IF(I6=0, "", AVERAGE(I6:K6))</f>
        <v>115</v>
      </c>
      <c r="N6" s="58" t="n">
        <f aca="false" ca="false" dt2D="false" dtr="false" t="normal">IF(I6=0, "", _XLFN.STDEV.S(I6:K6))</f>
        <v>8.6602540378443873</v>
      </c>
      <c r="O6" s="89" t="n">
        <f aca="false" ca="false" dt2D="false" dtr="false" t="normal">N6/M6*100</f>
        <v>7.5306556850820758</v>
      </c>
      <c r="P6" s="58" t="n">
        <f aca="false" ca="false" dt2D="false" dtr="false" t="normal">H6*L6</f>
        <v>105</v>
      </c>
      <c r="Q6" s="93" t="n">
        <f aca="false" ca="false" dt2D="false" dtr="false" t="normal">L6</f>
        <v>105</v>
      </c>
      <c r="R6" s="94" t="n">
        <f aca="false" ca="false" dt2D="false" dtr="false" t="normal">L6*H6</f>
        <v>105</v>
      </c>
      <c r="S6" s="95" t="n"/>
      <c r="T6" s="96" t="n"/>
      <c r="AA6" s="97" t="n"/>
      <c r="AB6" s="97" t="n"/>
    </row>
    <row customFormat="true" customHeight="true" ht="37.5" outlineLevel="0" r="7" s="6">
      <c r="A7" s="11" t="n"/>
      <c r="B7" s="11" t="n">
        <v>3</v>
      </c>
      <c r="C7" s="23" t="s">
        <v>5</v>
      </c>
      <c r="D7" s="11" t="n"/>
      <c r="E7" s="50" t="s">
        <v>10</v>
      </c>
      <c r="F7" s="53" t="n"/>
      <c r="G7" s="11" t="s">
        <v>15</v>
      </c>
      <c r="H7" s="57" t="n">
        <v>1</v>
      </c>
      <c r="I7" s="59" t="n">
        <v>150.5</v>
      </c>
      <c r="J7" s="59" t="n">
        <v>165</v>
      </c>
      <c r="K7" s="69" t="n">
        <v>168.09999999999999</v>
      </c>
      <c r="L7" s="72" t="n">
        <f aca="false" ca="false" dt2D="false" dtr="false" t="normal">MIN(I7:K7)</f>
        <v>150.5</v>
      </c>
      <c r="M7" s="82" t="n">
        <f aca="false" ca="false" dt2D="false" dtr="false" t="normal">IF(I7=0, "", AVERAGE(I7:K7))</f>
        <v>161.20000000000002</v>
      </c>
      <c r="N7" s="58" t="n">
        <f aca="false" ca="false" dt2D="false" dtr="false" t="normal">IF(I7=0, "", _XLFN.STDEV.S(I7:K7))</f>
        <v>9.3952115463144281</v>
      </c>
      <c r="O7" s="58" t="n">
        <f aca="false" ca="false" dt2D="false" dtr="false" t="normal">N7/M7*100</f>
        <v>5.8282950039171384</v>
      </c>
      <c r="P7" s="58" t="n">
        <f aca="false" ca="false" dt2D="false" dtr="false" t="normal">H7*L7</f>
        <v>150.5</v>
      </c>
      <c r="Q7" s="93" t="n">
        <f aca="false" ca="false" dt2D="false" dtr="false" t="normal">L7</f>
        <v>150.5</v>
      </c>
      <c r="R7" s="94" t="n"/>
      <c r="S7" s="95" t="n"/>
      <c r="T7" s="96" t="n"/>
      <c r="AA7" s="97" t="n"/>
      <c r="AB7" s="97" t="n"/>
    </row>
    <row customFormat="true" customHeight="true" ht="37.5" outlineLevel="0" r="8" s="6">
      <c r="A8" s="11" t="n"/>
      <c r="B8" s="11" t="n">
        <v>4</v>
      </c>
      <c r="C8" s="18" t="s">
        <v>46</v>
      </c>
      <c r="D8" s="11" t="n"/>
      <c r="E8" s="50" t="s">
        <v>10</v>
      </c>
      <c r="F8" s="53" t="n"/>
      <c r="G8" s="11" t="s">
        <v>15</v>
      </c>
      <c r="H8" s="57" t="n">
        <v>1</v>
      </c>
      <c r="I8" s="59" t="n">
        <v>300</v>
      </c>
      <c r="J8" s="59" t="n">
        <v>300</v>
      </c>
      <c r="K8" s="69" t="n">
        <v>270.19999999999999</v>
      </c>
      <c r="L8" s="72" t="n">
        <f aca="false" ca="false" dt2D="false" dtr="false" t="normal">MIN(I8:K8)</f>
        <v>270.19999999999999</v>
      </c>
      <c r="M8" s="82" t="n">
        <f aca="false" ca="false" dt2D="false" dtr="false" t="normal">IF(I8=0, "", AVERAGE(I8:K8))</f>
        <v>290.06666666666666</v>
      </c>
      <c r="N8" s="58" t="n">
        <f aca="false" ca="false" dt2D="false" dtr="false" t="normal">IF(I8=0, "", _XLFN.STDEV.S(I8:K8))</f>
        <v>17.205038021850854</v>
      </c>
      <c r="O8" s="58" t="n">
        <f aca="false" ca="false" dt2D="false" dtr="false" t="normal">N8/M8*100</f>
        <v>5.931408189560166</v>
      </c>
      <c r="P8" s="58" t="n">
        <f aca="false" ca="false" dt2D="false" dtr="false" t="normal">H8*L8</f>
        <v>270.19999999999999</v>
      </c>
      <c r="Q8" s="93" t="n">
        <f aca="false" ca="false" dt2D="false" dtr="false" t="normal">L8</f>
        <v>270.19999999999999</v>
      </c>
      <c r="R8" s="94" t="n"/>
      <c r="S8" s="95" t="n"/>
      <c r="T8" s="96" t="n"/>
      <c r="AA8" s="97" t="n"/>
      <c r="AB8" s="97" t="n"/>
    </row>
    <row customFormat="true" customHeight="true" ht="37.5" outlineLevel="0" r="9" s="6">
      <c r="A9" s="11" t="n"/>
      <c r="B9" s="11" t="n">
        <v>5</v>
      </c>
      <c r="C9" s="18" t="s">
        <v>49</v>
      </c>
      <c r="D9" s="11" t="n"/>
      <c r="E9" s="50" t="s">
        <v>10</v>
      </c>
      <c r="F9" s="53" t="n"/>
      <c r="G9" s="11" t="s">
        <v>15</v>
      </c>
      <c r="H9" s="57" t="n">
        <v>1</v>
      </c>
      <c r="I9" s="59" t="n">
        <v>320</v>
      </c>
      <c r="J9" s="59" t="n">
        <v>330</v>
      </c>
      <c r="K9" s="69" t="n">
        <v>289.80000000000001</v>
      </c>
      <c r="L9" s="72" t="n">
        <f aca="false" ca="false" dt2D="false" dtr="false" t="normal">MIN(I9:K9)</f>
        <v>289.80000000000001</v>
      </c>
      <c r="M9" s="82" t="n">
        <f aca="false" ca="false" dt2D="false" dtr="false" t="normal">IF(I9=0, "", AVERAGE(I9:K9))</f>
        <v>313.26666666666665</v>
      </c>
      <c r="N9" s="58" t="n">
        <f aca="false" ca="false" dt2D="false" dtr="false" t="normal">IF(I9=0, "", _XLFN.STDEV.S(I9:K9))</f>
        <v>20.928768079687181</v>
      </c>
      <c r="O9" s="58" t="n">
        <f aca="false" ca="false" dt2D="false" dtr="false" t="normal">N9/M9*100</f>
        <v>6.6808155180955033</v>
      </c>
      <c r="P9" s="58" t="n">
        <f aca="false" ca="false" dt2D="false" dtr="false" t="normal">H9*L9</f>
        <v>289.80000000000001</v>
      </c>
      <c r="Q9" s="93" t="n">
        <f aca="false" ca="false" dt2D="false" dtr="false" t="normal">L9</f>
        <v>289.80000000000001</v>
      </c>
      <c r="R9" s="94" t="n"/>
      <c r="S9" s="95" t="n"/>
      <c r="T9" s="96" t="n"/>
      <c r="AA9" s="97" t="n"/>
      <c r="AB9" s="97" t="n"/>
    </row>
    <row customFormat="true" customHeight="true" ht="37.5" outlineLevel="0" r="10" s="6">
      <c r="A10" s="11" t="n"/>
      <c r="B10" s="11" t="n">
        <v>6</v>
      </c>
      <c r="C10" s="18" t="s">
        <v>6</v>
      </c>
      <c r="D10" s="11" t="n"/>
      <c r="E10" s="50" t="s">
        <v>10</v>
      </c>
      <c r="F10" s="53" t="n"/>
      <c r="G10" s="11" t="s">
        <v>15</v>
      </c>
      <c r="H10" s="57" t="n">
        <v>1</v>
      </c>
      <c r="I10" s="59" t="n">
        <v>101</v>
      </c>
      <c r="J10" s="59" t="n">
        <v>115</v>
      </c>
      <c r="K10" s="69" t="n">
        <v>110</v>
      </c>
      <c r="L10" s="72" t="n">
        <f aca="false" ca="false" dt2D="false" dtr="false" t="normal">MIN(I10:K10)</f>
        <v>101</v>
      </c>
      <c r="M10" s="82" t="n">
        <f aca="false" ca="false" dt2D="false" dtr="false" t="normal">IF(I10=0, "", AVERAGE(I10:K10))</f>
        <v>108.66666666666667</v>
      </c>
      <c r="N10" s="58" t="n">
        <f aca="false" ca="false" dt2D="false" dtr="false" t="normal">IF(I10=0, "", _XLFN.STDEV.S(I10:K10))</f>
        <v>7.0945988845975876</v>
      </c>
      <c r="O10" s="58" t="n">
        <f aca="false" ca="false" dt2D="false" dtr="false" t="normal">N10/M10*100</f>
        <v>6.5287719796910313</v>
      </c>
      <c r="P10" s="58" t="n">
        <f aca="false" ca="false" dt2D="false" dtr="false" t="normal">H10*L10</f>
        <v>101</v>
      </c>
      <c r="Q10" s="93" t="n">
        <f aca="false" ca="false" dt2D="false" dtr="false" t="normal">L10</f>
        <v>101</v>
      </c>
      <c r="R10" s="94" t="n"/>
      <c r="S10" s="95" t="n"/>
      <c r="T10" s="96" t="n"/>
      <c r="AA10" s="97" t="n"/>
      <c r="AB10" s="97" t="n"/>
    </row>
    <row customFormat="true" customHeight="true" ht="37.5" outlineLevel="0" r="11" s="6">
      <c r="A11" s="11" t="n"/>
      <c r="B11" s="11" t="n">
        <v>7</v>
      </c>
      <c r="C11" s="23" t="s">
        <v>44</v>
      </c>
      <c r="D11" s="11" t="n"/>
      <c r="E11" s="50" t="s">
        <v>10</v>
      </c>
      <c r="F11" s="53" t="n"/>
      <c r="G11" s="11" t="s">
        <v>15</v>
      </c>
      <c r="H11" s="57" t="n">
        <v>1</v>
      </c>
      <c r="I11" s="59" t="n">
        <v>144</v>
      </c>
      <c r="J11" s="59" t="n">
        <v>160</v>
      </c>
      <c r="K11" s="69" t="n">
        <v>150.69999999999999</v>
      </c>
      <c r="L11" s="72" t="n">
        <f aca="false" ca="false" dt2D="false" dtr="false" t="normal">MIN(I11:K11)</f>
        <v>144</v>
      </c>
      <c r="M11" s="82" t="n">
        <f aca="false" ca="false" dt2D="false" dtr="false" t="normal">IF(I11=0, "", AVERAGE(I11:K11))</f>
        <v>151.56666666666666</v>
      </c>
      <c r="N11" s="58" t="n">
        <f aca="false" ca="false" dt2D="false" dtr="false" t="normal">IF(I11=0, "", _XLFN.STDEV.S(I11:K11))</f>
        <v>8.0351311957760441</v>
      </c>
      <c r="O11" s="58" t="n">
        <f aca="false" ca="false" dt2D="false" dtr="false" t="normal">N11/M11*100</f>
        <v>5.3013841186118613</v>
      </c>
      <c r="P11" s="58" t="n">
        <f aca="false" ca="false" dt2D="false" dtr="false" t="normal">H11*L11</f>
        <v>144</v>
      </c>
      <c r="Q11" s="93" t="n">
        <f aca="false" ca="false" dt2D="false" dtr="false" t="normal">L11</f>
        <v>144</v>
      </c>
      <c r="R11" s="94" t="n"/>
      <c r="S11" s="95" t="n"/>
      <c r="T11" s="96" t="n"/>
      <c r="AA11" s="97" t="n"/>
      <c r="AB11" s="97" t="n"/>
    </row>
    <row customFormat="true" customHeight="true" ht="37.5" outlineLevel="0" r="12" s="6">
      <c r="A12" s="11" t="n"/>
      <c r="B12" s="11" t="n">
        <v>8</v>
      </c>
      <c r="C12" s="23" t="s">
        <v>7</v>
      </c>
      <c r="D12" s="11" t="n"/>
      <c r="E12" s="50" t="s">
        <v>10</v>
      </c>
      <c r="F12" s="53" t="n"/>
      <c r="G12" s="11" t="s">
        <v>15</v>
      </c>
      <c r="H12" s="57" t="n">
        <v>1</v>
      </c>
      <c r="I12" s="59" t="n">
        <v>190</v>
      </c>
      <c r="J12" s="59" t="n">
        <v>210</v>
      </c>
      <c r="K12" s="69" t="n">
        <v>230</v>
      </c>
      <c r="L12" s="72" t="n">
        <f aca="false" ca="false" dt2D="false" dtr="false" t="normal">MIN(I12:K12)</f>
        <v>190</v>
      </c>
      <c r="M12" s="82" t="n">
        <f aca="false" ca="false" dt2D="false" dtr="false" t="normal">IF(I12=0, "", AVERAGE(I12:K12))</f>
        <v>210</v>
      </c>
      <c r="N12" s="58" t="n">
        <f aca="false" ca="false" dt2D="false" dtr="false" t="normal">IF(I12=0, "", _XLFN.STDEV.S(I12:K12))</f>
        <v>20</v>
      </c>
      <c r="O12" s="58" t="n">
        <f aca="false" ca="false" dt2D="false" dtr="false" t="normal">N12/M12*100</f>
        <v>9.5238095238095237</v>
      </c>
      <c r="P12" s="58" t="n">
        <f aca="false" ca="false" dt2D="false" dtr="false" t="normal">H12*L12</f>
        <v>190</v>
      </c>
      <c r="Q12" s="93" t="n">
        <f aca="false" ca="false" dt2D="false" dtr="false" t="normal">L12</f>
        <v>190</v>
      </c>
      <c r="R12" s="94" t="n"/>
      <c r="S12" s="95" t="n"/>
      <c r="T12" s="96" t="n"/>
      <c r="AA12" s="97" t="n"/>
      <c r="AB12" s="97" t="n"/>
    </row>
    <row customFormat="true" customHeight="true" ht="37.5" outlineLevel="0" r="13" s="6">
      <c r="A13" s="11" t="n"/>
      <c r="B13" s="11" t="n">
        <v>9</v>
      </c>
      <c r="C13" s="18" t="s">
        <v>14</v>
      </c>
      <c r="D13" s="11" t="n"/>
      <c r="E13" s="50" t="s">
        <v>10</v>
      </c>
      <c r="F13" s="53" t="n"/>
      <c r="G13" s="11" t="s">
        <v>15</v>
      </c>
      <c r="H13" s="57" t="n">
        <v>1</v>
      </c>
      <c r="I13" s="59" t="n">
        <v>320</v>
      </c>
      <c r="J13" s="59" t="n">
        <v>350</v>
      </c>
      <c r="K13" s="69" t="n">
        <v>336</v>
      </c>
      <c r="L13" s="72" t="n">
        <f aca="false" ca="false" dt2D="false" dtr="false" t="normal">MIN(I13:K13)</f>
        <v>320</v>
      </c>
      <c r="M13" s="82" t="n">
        <f aca="false" ca="false" dt2D="false" dtr="false" t="normal">IF(I13=0, "", AVERAGE(I13:K13))</f>
        <v>335.33333333333331</v>
      </c>
      <c r="N13" s="58" t="n">
        <f aca="false" ca="false" dt2D="false" dtr="false" t="normal">IF(I13=0, "", _XLFN.STDEV.S(I13:K13))</f>
        <v>15.01110699893027</v>
      </c>
      <c r="O13" s="58" t="n">
        <f aca="false" ca="false" dt2D="false" dtr="false" t="normal">N13/M13*100</f>
        <v>4.4764732601183708</v>
      </c>
      <c r="P13" s="58" t="n">
        <f aca="false" ca="false" dt2D="false" dtr="false" t="normal">H13*L13</f>
        <v>320</v>
      </c>
      <c r="Q13" s="93" t="n">
        <f aca="false" ca="false" dt2D="false" dtr="false" t="normal">L13</f>
        <v>320</v>
      </c>
      <c r="R13" s="94" t="n"/>
      <c r="S13" s="95" t="n"/>
      <c r="T13" s="96" t="n"/>
      <c r="AA13" s="97" t="n"/>
      <c r="AB13" s="97" t="n"/>
    </row>
    <row customFormat="true" customHeight="true" ht="37.5" outlineLevel="0" r="14" s="6">
      <c r="A14" s="11" t="n"/>
      <c r="B14" s="11" t="n">
        <v>10</v>
      </c>
      <c r="C14" s="23" t="s">
        <v>41</v>
      </c>
      <c r="D14" s="11" t="n"/>
      <c r="E14" s="50" t="s">
        <v>10</v>
      </c>
      <c r="F14" s="53" t="n"/>
      <c r="G14" s="11" t="s">
        <v>15</v>
      </c>
      <c r="H14" s="57" t="n">
        <v>1</v>
      </c>
      <c r="I14" s="59" t="n">
        <v>350</v>
      </c>
      <c r="J14" s="59" t="n">
        <v>385</v>
      </c>
      <c r="K14" s="69" t="n">
        <v>370</v>
      </c>
      <c r="L14" s="72" t="n">
        <f aca="false" ca="false" dt2D="false" dtr="false" t="normal">MIN(I14:K14)</f>
        <v>350</v>
      </c>
      <c r="M14" s="82" t="n">
        <f aca="false" ca="false" dt2D="false" dtr="false" t="normal">IF(I14=0, "", AVERAGE(I14:K14))</f>
        <v>368.33333333333331</v>
      </c>
      <c r="N14" s="58" t="n">
        <f aca="false" ca="false" dt2D="false" dtr="false" t="normal">IF(I14=0, "", _XLFN.STDEV.S(I14:K14))</f>
        <v>17.559422921421231</v>
      </c>
      <c r="O14" s="58" t="n">
        <f aca="false" ca="false" dt2D="false" dtr="false" t="normal">N14/M14*100</f>
        <v>4.7672641415623254</v>
      </c>
      <c r="P14" s="58" t="n">
        <f aca="false" ca="false" dt2D="false" dtr="false" t="normal">H14*L14</f>
        <v>350</v>
      </c>
      <c r="Q14" s="93" t="n">
        <f aca="false" ca="false" dt2D="false" dtr="false" t="normal">L14</f>
        <v>350</v>
      </c>
      <c r="R14" s="94" t="n"/>
      <c r="S14" s="95" t="n"/>
      <c r="T14" s="96" t="n"/>
      <c r="AA14" s="97" t="n"/>
      <c r="AB14" s="97" t="n"/>
    </row>
    <row customFormat="true" customHeight="true" ht="76.31243896484375" outlineLevel="0" r="15" s="6">
      <c r="A15" s="11" t="n"/>
      <c r="B15" s="11" t="n">
        <v>11</v>
      </c>
      <c r="C15" s="23" t="s">
        <v>9</v>
      </c>
      <c r="D15" s="11" t="n"/>
      <c r="E15" s="50" t="s">
        <v>10</v>
      </c>
      <c r="F15" s="53" t="n"/>
      <c r="G15" s="56" t="s">
        <v>16</v>
      </c>
      <c r="H15" s="57" t="n">
        <v>1</v>
      </c>
      <c r="I15" s="59" t="n">
        <v>1000</v>
      </c>
      <c r="J15" s="63" t="n">
        <v>900</v>
      </c>
      <c r="K15" s="66" t="n">
        <v>1100</v>
      </c>
      <c r="L15" s="72" t="n">
        <f aca="false" ca="false" dt2D="false" dtr="false" t="normal">MIN(I15:K15)</f>
        <v>900</v>
      </c>
      <c r="M15" s="82" t="n">
        <f aca="false" ca="false" dt2D="false" dtr="false" t="normal">IF(I15=0, "", AVERAGE(I15:K15))</f>
        <v>1000</v>
      </c>
      <c r="N15" s="58" t="n">
        <f aca="false" ca="false" dt2D="false" dtr="false" t="normal">IF(I15=0, "", _XLFN.STDEV.S(I15:K15))</f>
        <v>100</v>
      </c>
      <c r="O15" s="58" t="n">
        <f aca="false" ca="false" dt2D="false" dtr="false" t="normal">N15/M15*100</f>
        <v>10</v>
      </c>
      <c r="P15" s="58" t="n">
        <f aca="false" ca="false" dt2D="false" dtr="false" t="normal">H15*L15</f>
        <v>900</v>
      </c>
      <c r="Q15" s="93" t="n">
        <f aca="false" ca="false" dt2D="false" dtr="false" t="normal">L15</f>
        <v>900</v>
      </c>
      <c r="R15" s="94" t="n"/>
      <c r="S15" s="95" t="n"/>
      <c r="T15" s="96" t="n"/>
      <c r="AA15" s="97" t="n"/>
      <c r="AB15" s="97" t="n"/>
    </row>
    <row customFormat="true" customHeight="true" ht="37.5" outlineLevel="0" r="16" s="6">
      <c r="A16" s="11" t="n"/>
      <c r="B16" s="11" t="n">
        <v>12</v>
      </c>
      <c r="C16" s="91" t="s">
        <v>39</v>
      </c>
      <c r="D16" s="11" t="n"/>
      <c r="E16" s="50" t="s">
        <v>10</v>
      </c>
      <c r="F16" s="53" t="n"/>
      <c r="G16" s="11" t="s">
        <v>15</v>
      </c>
      <c r="H16" s="57" t="n">
        <v>1</v>
      </c>
      <c r="I16" s="59" t="n">
        <v>59</v>
      </c>
      <c r="J16" s="59" t="n">
        <v>35</v>
      </c>
      <c r="K16" s="66" t="n">
        <v>60</v>
      </c>
      <c r="L16" s="72" t="n">
        <f aca="false" ca="false" dt2D="false" dtr="false" t="normal">MIN(I16:K16)</f>
        <v>35</v>
      </c>
      <c r="M16" s="82" t="n">
        <f aca="false" ca="false" dt2D="false" dtr="false" t="normal">IF(I16=0, "", AVERAGE(I16:K16))</f>
        <v>51.333333333333336</v>
      </c>
      <c r="N16" s="58" t="n">
        <f aca="false" ca="false" dt2D="false" dtr="false" t="normal">IF(I16=0, "", _XLFN.STDEV.S(I16:K16))</f>
        <v>14.153915830374762</v>
      </c>
      <c r="O16" s="58" t="n">
        <f aca="false" ca="false" dt2D="false" dtr="false" t="normal">N16/M16*100</f>
        <v>27.572563305924859</v>
      </c>
      <c r="P16" s="58" t="n">
        <f aca="false" ca="false" dt2D="false" dtr="false" t="normal">H16*L16</f>
        <v>35</v>
      </c>
      <c r="Q16" s="93" t="n">
        <f aca="false" ca="false" dt2D="false" dtr="false" t="normal">L16</f>
        <v>35</v>
      </c>
      <c r="R16" s="94" t="n"/>
      <c r="S16" s="95" t="n"/>
      <c r="T16" s="96" t="n"/>
      <c r="AA16" s="97" t="n"/>
      <c r="AB16" s="97" t="n"/>
    </row>
    <row customFormat="true" customHeight="true" ht="37.5" outlineLevel="0" r="17" s="6">
      <c r="A17" s="11" t="n"/>
      <c r="B17" s="11" t="n">
        <v>13</v>
      </c>
      <c r="C17" s="16" t="s">
        <v>3</v>
      </c>
      <c r="D17" s="11" t="n"/>
      <c r="E17" s="50" t="s">
        <v>10</v>
      </c>
      <c r="F17" s="53" t="n"/>
      <c r="G17" s="11" t="s">
        <v>15</v>
      </c>
      <c r="H17" s="57" t="n">
        <v>1</v>
      </c>
      <c r="I17" s="59" t="n">
        <v>100</v>
      </c>
      <c r="J17" s="63" t="n">
        <v>90</v>
      </c>
      <c r="K17" s="66" t="n">
        <v>110</v>
      </c>
      <c r="L17" s="72" t="n">
        <f aca="false" ca="false" dt2D="false" dtr="false" t="normal">MIN(I17:K17)</f>
        <v>90</v>
      </c>
      <c r="M17" s="82" t="n">
        <f aca="false" ca="false" dt2D="false" dtr="false" t="normal">IF(I17=0, "", AVERAGE(I17:K17))</f>
        <v>100</v>
      </c>
      <c r="N17" s="58" t="n">
        <f aca="false" ca="false" dt2D="false" dtr="false" t="normal">IF(I17=0, "", _XLFN.STDEV.S(I17:K17))</f>
        <v>10</v>
      </c>
      <c r="O17" s="58" t="n">
        <f aca="false" ca="false" dt2D="false" dtr="false" t="normal">N17/M17*100</f>
        <v>10</v>
      </c>
      <c r="P17" s="58" t="n">
        <f aca="false" ca="false" dt2D="false" dtr="false" t="normal">H17*L17</f>
        <v>90</v>
      </c>
      <c r="Q17" s="93" t="n">
        <f aca="false" ca="false" dt2D="false" dtr="false" t="normal">L17</f>
        <v>90</v>
      </c>
      <c r="R17" s="94" t="n"/>
      <c r="S17" s="95" t="n"/>
      <c r="T17" s="96" t="n"/>
      <c r="AA17" s="97" t="n"/>
      <c r="AB17" s="97" t="n"/>
    </row>
    <row customFormat="true" customHeight="true" ht="37.5" outlineLevel="0" r="18" s="6">
      <c r="A18" s="11" t="n"/>
      <c r="B18" s="11" t="n">
        <v>14</v>
      </c>
      <c r="C18" s="23" t="s">
        <v>40</v>
      </c>
      <c r="D18" s="11" t="n"/>
      <c r="E18" s="50" t="s">
        <v>10</v>
      </c>
      <c r="F18" s="53" t="n"/>
      <c r="G18" s="56" t="s">
        <v>16</v>
      </c>
      <c r="H18" s="57" t="n">
        <v>1</v>
      </c>
      <c r="I18" s="59" t="n">
        <v>500</v>
      </c>
      <c r="J18" s="59" t="n">
        <v>600</v>
      </c>
      <c r="K18" s="69" t="n">
        <v>367.5</v>
      </c>
      <c r="L18" s="80" t="n">
        <f aca="false" ca="false" dt2D="false" dtr="false" t="normal">MIN(I18:K18)</f>
        <v>367.5</v>
      </c>
      <c r="M18" s="82" t="n">
        <f aca="false" ca="false" dt2D="false" dtr="false" t="normal">IF(I18=0, "", AVERAGE(I18:K18))</f>
        <v>489.16666666666669</v>
      </c>
      <c r="N18" s="58" t="n">
        <f aca="false" ca="false" dt2D="false" dtr="false" t="normal">IF(I18=0, "", _XLFN.STDEV.S(I18:K18))</f>
        <v>116.62796977283509</v>
      </c>
      <c r="O18" s="58" t="n">
        <f aca="false" ca="false" dt2D="false" dtr="false" t="normal">N18/M18*100</f>
        <v>23.842174399898141</v>
      </c>
      <c r="P18" s="58" t="n">
        <f aca="false" ca="false" dt2D="false" dtr="false" t="normal">H18*L18</f>
        <v>367.5</v>
      </c>
      <c r="Q18" s="93" t="n">
        <f aca="false" ca="false" dt2D="false" dtr="false" t="normal">L18</f>
        <v>367.5</v>
      </c>
      <c r="R18" s="94" t="n"/>
      <c r="S18" s="95" t="n"/>
      <c r="T18" s="96" t="n"/>
      <c r="AA18" s="97" t="n"/>
      <c r="AB18" s="97" t="n"/>
    </row>
    <row customFormat="true" customHeight="true" ht="53.81243896484375" outlineLevel="0" r="19" s="6">
      <c r="A19" s="11" t="n"/>
      <c r="B19" s="11" t="n">
        <v>15</v>
      </c>
      <c r="C19" s="23" t="s">
        <v>45</v>
      </c>
      <c r="D19" s="11" t="n"/>
      <c r="E19" s="50" t="s">
        <v>10</v>
      </c>
      <c r="F19" s="53" t="n"/>
      <c r="G19" s="11" t="s">
        <v>15</v>
      </c>
      <c r="H19" s="57" t="n">
        <v>1</v>
      </c>
      <c r="I19" s="59" t="n">
        <v>600</v>
      </c>
      <c r="J19" s="63" t="n">
        <v>550</v>
      </c>
      <c r="K19" s="66" t="n">
        <v>650</v>
      </c>
      <c r="L19" s="80" t="n">
        <f aca="false" ca="false" dt2D="false" dtr="false" t="normal">MIN(I19:K19)</f>
        <v>550</v>
      </c>
      <c r="M19" s="82" t="n">
        <f aca="false" ca="false" dt2D="false" dtr="false" t="normal">IF(I19=0, "", AVERAGE(I19:K19))</f>
        <v>600</v>
      </c>
      <c r="N19" s="58" t="n">
        <f aca="false" ca="false" dt2D="false" dtr="false" t="normal">IF(I19=0, "", _XLFN.STDEV.S(I19:K19))</f>
        <v>50</v>
      </c>
      <c r="O19" s="58" t="n">
        <f aca="false" ca="false" dt2D="false" dtr="false" t="normal">N19/M19*100</f>
        <v>8.3333333333333321</v>
      </c>
      <c r="P19" s="58" t="n">
        <f aca="false" ca="false" dt2D="false" dtr="false" t="normal">H19*L19</f>
        <v>550</v>
      </c>
      <c r="Q19" s="93" t="n">
        <f aca="false" ca="false" dt2D="false" dtr="false" t="normal">L19</f>
        <v>550</v>
      </c>
      <c r="R19" s="94" t="n"/>
      <c r="S19" s="95" t="n"/>
      <c r="T19" s="96" t="n"/>
      <c r="AA19" s="97" t="n"/>
      <c r="AB19" s="97" t="n"/>
    </row>
    <row customFormat="true" customHeight="true" ht="53.81243896484375" outlineLevel="0" r="20" s="6">
      <c r="A20" s="11" t="n"/>
      <c r="B20" s="11" t="n">
        <v>16</v>
      </c>
      <c r="C20" s="23" t="s">
        <v>8</v>
      </c>
      <c r="D20" s="11" t="n"/>
      <c r="E20" s="50" t="s">
        <v>10</v>
      </c>
      <c r="F20" s="53" t="n"/>
      <c r="G20" s="11" t="s">
        <v>15</v>
      </c>
      <c r="H20" s="57" t="n">
        <v>1</v>
      </c>
      <c r="I20" s="59" t="n">
        <v>20</v>
      </c>
      <c r="J20" s="63" t="n">
        <v>15</v>
      </c>
      <c r="K20" s="69" t="n">
        <v>12.6</v>
      </c>
      <c r="L20" s="80" t="n">
        <f aca="false" ca="false" dt2D="false" dtr="false" t="normal">MIN(I20:K20)</f>
        <v>12.6</v>
      </c>
      <c r="M20" s="82" t="n">
        <f aca="false" ca="false" dt2D="false" dtr="false" t="normal">IF(I20=0, "", AVERAGE(I20:K20))</f>
        <v>15.866666666666667</v>
      </c>
      <c r="N20" s="58" t="n">
        <f aca="false" ca="false" dt2D="false" dtr="false" t="normal">IF(I20=0, "", _XLFN.STDEV.S(I20:K20))</f>
        <v>3.7753587026047386</v>
      </c>
      <c r="O20" s="58" t="n">
        <f aca="false" ca="false" dt2D="false" dtr="false" t="normal">N20/M20*100</f>
        <v>23.794277537424822</v>
      </c>
      <c r="P20" s="58" t="n">
        <f aca="false" ca="false" dt2D="false" dtr="false" t="normal">H20*L20</f>
        <v>12.6</v>
      </c>
      <c r="Q20" s="93" t="n">
        <f aca="false" ca="false" dt2D="false" dtr="false" t="normal">L20</f>
        <v>12.6</v>
      </c>
      <c r="R20" s="94" t="n"/>
      <c r="S20" s="95" t="n"/>
      <c r="T20" s="96" t="n"/>
      <c r="AA20" s="97" t="n"/>
      <c r="AB20" s="97" t="n"/>
    </row>
    <row customFormat="true" customHeight="true" ht="53.81243896484375" outlineLevel="0" r="21" s="6">
      <c r="A21" s="11" t="n"/>
      <c r="B21" s="11" t="n">
        <v>17</v>
      </c>
      <c r="C21" s="18" t="s">
        <v>42</v>
      </c>
      <c r="D21" s="11" t="n"/>
      <c r="E21" s="50" t="s">
        <v>10</v>
      </c>
      <c r="F21" s="53" t="n"/>
      <c r="G21" s="11" t="s">
        <v>15</v>
      </c>
      <c r="H21" s="57" t="n">
        <v>1</v>
      </c>
      <c r="I21" s="59" t="n">
        <v>10</v>
      </c>
      <c r="J21" s="63" t="n">
        <v>10</v>
      </c>
      <c r="K21" s="66" t="n">
        <v>12</v>
      </c>
      <c r="L21" s="80" t="n">
        <f aca="false" ca="false" dt2D="false" dtr="false" t="normal">MIN(I21:K21)</f>
        <v>10</v>
      </c>
      <c r="M21" s="82" t="n">
        <f aca="false" ca="false" dt2D="false" dtr="false" t="normal">IF(I21=0, "", AVERAGE(I21:K21))</f>
        <v>10.666666666666666</v>
      </c>
      <c r="N21" s="58" t="n">
        <f aca="false" ca="false" dt2D="false" dtr="false" t="normal">IF(I21=0, "", _XLFN.STDEV.S(I21:K21))</f>
        <v>1.1547005383792517</v>
      </c>
      <c r="O21" s="58" t="n">
        <f aca="false" ca="false" dt2D="false" dtr="false" t="normal">N21/M21*100</f>
        <v>10.825317547305485</v>
      </c>
      <c r="P21" s="58" t="n">
        <f aca="false" ca="false" dt2D="false" dtr="false" t="normal">H21*L21</f>
        <v>10</v>
      </c>
      <c r="Q21" s="93" t="n">
        <f aca="false" ca="false" dt2D="false" dtr="false" t="normal">L21</f>
        <v>10</v>
      </c>
      <c r="R21" s="94" t="n"/>
      <c r="S21" s="95" t="n"/>
      <c r="T21" s="96" t="n"/>
      <c r="AA21" s="97" t="n"/>
      <c r="AB21" s="97" t="n"/>
    </row>
    <row customFormat="true" customHeight="true" ht="53.81243896484375" outlineLevel="0" r="22" s="6">
      <c r="A22" s="11" t="n"/>
      <c r="B22" s="11" t="n">
        <v>18</v>
      </c>
      <c r="C22" s="23" t="s">
        <v>38</v>
      </c>
      <c r="D22" s="11" t="n"/>
      <c r="E22" s="50" t="s">
        <v>10</v>
      </c>
      <c r="F22" s="53" t="n"/>
      <c r="G22" s="11" t="s">
        <v>15</v>
      </c>
      <c r="H22" s="57" t="n">
        <v>1</v>
      </c>
      <c r="I22" s="59" t="n">
        <v>50</v>
      </c>
      <c r="J22" s="59" t="n">
        <v>60</v>
      </c>
      <c r="K22" s="69" t="n">
        <v>51.5</v>
      </c>
      <c r="L22" s="80" t="n">
        <f aca="false" ca="false" dt2D="false" dtr="false" t="normal">MIN(I22:K22)</f>
        <v>50</v>
      </c>
      <c r="M22" s="82" t="n">
        <f aca="false" ca="false" dt2D="false" dtr="false" t="normal">IF(I22=0, "", AVERAGE(I22:K22))</f>
        <v>53.833333333333336</v>
      </c>
      <c r="N22" s="58" t="n">
        <f aca="false" ca="false" dt2D="false" dtr="false" t="normal">IF(I22=0, "", _XLFN.STDEV.S(I22:K22))</f>
        <v>5.3928965624544789</v>
      </c>
      <c r="O22" s="58" t="n">
        <f aca="false" ca="false" dt2D="false" dtr="false" t="normal">N22/M22*100</f>
        <v>10.017764512299342</v>
      </c>
      <c r="P22" s="58" t="n">
        <f aca="false" ca="false" dt2D="false" dtr="false" t="normal">H22*L22</f>
        <v>50</v>
      </c>
      <c r="Q22" s="93" t="n">
        <f aca="false" ca="false" dt2D="false" dtr="false" t="normal">L22</f>
        <v>50</v>
      </c>
      <c r="R22" s="94" t="n"/>
      <c r="S22" s="95" t="n"/>
      <c r="T22" s="96" t="n"/>
      <c r="AA22" s="97" t="n"/>
      <c r="AB22" s="97" t="n"/>
    </row>
    <row customFormat="true" customHeight="true" ht="53.81243896484375" outlineLevel="0" r="23" s="6">
      <c r="A23" s="11" t="n"/>
      <c r="B23" s="11" t="n">
        <v>19</v>
      </c>
      <c r="C23" s="98" t="s">
        <v>43</v>
      </c>
      <c r="D23" s="11" t="n"/>
      <c r="E23" s="50" t="s">
        <v>10</v>
      </c>
      <c r="F23" s="53" t="n"/>
      <c r="G23" s="56" t="s">
        <v>47</v>
      </c>
      <c r="H23" s="57" t="n">
        <v>1</v>
      </c>
      <c r="I23" s="59" t="n">
        <v>10</v>
      </c>
      <c r="J23" s="59" t="n">
        <v>10</v>
      </c>
      <c r="K23" s="69" t="n">
        <v>10</v>
      </c>
      <c r="L23" s="80" t="n">
        <f aca="false" ca="false" dt2D="false" dtr="false" t="normal">MIN(I23:K23)</f>
        <v>10</v>
      </c>
      <c r="M23" s="82" t="n">
        <f aca="false" ca="false" dt2D="false" dtr="false" t="normal">IF(I23=0, "", AVERAGE(I23:K23))</f>
        <v>10</v>
      </c>
      <c r="N23" s="58" t="n">
        <f aca="false" ca="false" dt2D="false" dtr="false" t="normal">IF(I23=0, "", _XLFN.STDEV.S(I23:K23))</f>
        <v>0</v>
      </c>
      <c r="O23" s="58" t="n">
        <f aca="false" ca="false" dt2D="false" dtr="false" t="normal">N23/M23*100</f>
        <v>0</v>
      </c>
      <c r="P23" s="58" t="n">
        <f aca="false" ca="false" dt2D="false" dtr="false" t="normal">H23*L23</f>
        <v>10</v>
      </c>
      <c r="Q23" s="93" t="n">
        <f aca="false" ca="false" dt2D="false" dtr="false" t="normal">L23</f>
        <v>10</v>
      </c>
      <c r="R23" s="94" t="n"/>
      <c r="S23" s="95" t="n"/>
      <c r="T23" s="96" t="n"/>
      <c r="AA23" s="97" t="n"/>
      <c r="AB23" s="97" t="n"/>
    </row>
    <row customFormat="true" customHeight="true" ht="23.25" outlineLevel="0" r="24" s="78">
      <c r="A24" s="13" t="n"/>
      <c r="B24" s="13" t="n"/>
      <c r="C24" s="13" t="n"/>
      <c r="D24" s="13" t="n"/>
      <c r="E24" s="99" t="n"/>
      <c r="F24" s="99" t="n"/>
      <c r="G24" s="100" t="n"/>
      <c r="H24" s="101" t="n"/>
      <c r="I24" s="102" t="s">
        <v>48</v>
      </c>
      <c r="J24" s="103" t="s"/>
      <c r="K24" s="104" t="s"/>
      <c r="L24" s="105" t="n"/>
      <c r="M24" s="106" t="n"/>
      <c r="N24" s="107" t="n"/>
      <c r="O24" s="105" t="n"/>
      <c r="P24" s="107" t="n"/>
      <c r="Q24" s="108" t="n"/>
      <c r="R24" s="109" t="n"/>
      <c r="AB24" s="97" t="n"/>
    </row>
    <row customFormat="true" customHeight="true" ht="30.75" outlineLevel="0" r="25" s="9">
      <c r="A25" s="13" t="n"/>
      <c r="B25" s="13" t="n"/>
      <c r="C25" s="13" t="n"/>
      <c r="D25" s="13" t="n"/>
      <c r="E25" s="15" t="n"/>
      <c r="F25" s="17" t="n"/>
      <c r="G25" s="22" t="n"/>
      <c r="H25" s="26" t="n"/>
      <c r="I25" s="30" t="n"/>
      <c r="J25" s="33" t="n"/>
      <c r="K25" s="35" t="n"/>
      <c r="L25" s="58" t="n">
        <f aca="false" ca="false" dt2D="false" dtr="false" t="normal">L23+L22+L21+L20+L19+L18+L17+L16+L15+L14+L13+L12+L11+L10+L9+L8+L7+L6+L5</f>
        <v>3990.5999999999999</v>
      </c>
      <c r="M25" s="60" t="n"/>
      <c r="N25" s="62" t="n"/>
      <c r="O25" s="58" t="n"/>
      <c r="P25" s="62" t="n"/>
      <c r="Q25" s="73" t="n">
        <f aca="false" ca="false" dt2D="false" dtr="false" t="normal">SUM(Q5:Q23)</f>
        <v>3990.5999999999999</v>
      </c>
      <c r="R25" s="77" t="n">
        <f aca="false" ca="false" dt2D="false" dtr="false" t="normal">SUM(R5:R6)</f>
        <v>150</v>
      </c>
      <c r="S25" s="78" t="n"/>
      <c r="T25" s="78" t="n"/>
    </row>
    <row customHeight="true" ht="31.982421875" outlineLevel="0" r="26">
      <c r="A26" s="83" t="n"/>
      <c r="B26" s="83" t="s">
        <v>32</v>
      </c>
      <c r="C26" s="83" t="s"/>
      <c r="D26" s="83" t="s"/>
      <c r="E26" s="83" t="s"/>
      <c r="F26" s="83" t="s"/>
      <c r="G26" s="83" t="s"/>
      <c r="H26" s="83" t="s"/>
      <c r="I26" s="83" t="s"/>
      <c r="J26" s="83" t="s"/>
      <c r="K26" s="83" t="s"/>
      <c r="L26" s="83" t="n"/>
      <c r="M26" s="88" t="n">
        <f aca="false" ca="false" dt2D="false" dtr="false" t="normal">Q25</f>
        <v>3990.5999999999999</v>
      </c>
      <c r="N26" s="9" t="s">
        <v>37</v>
      </c>
      <c r="O26" s="90" t="n"/>
      <c r="P26" s="9" t="n"/>
      <c r="Q26" s="9" t="n"/>
      <c r="R26" s="92" t="n"/>
      <c r="S26" s="9" t="n"/>
      <c r="T26" s="9" t="n"/>
    </row>
    <row customFormat="true" customHeight="true" ht="15.75" outlineLevel="0" r="27" s="7">
      <c r="A27" s="1" t="n"/>
      <c r="B27" s="1" t="s">
        <v>0</v>
      </c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37" t="n"/>
      <c r="N27" s="37" t="n"/>
      <c r="O27" s="2" t="n"/>
      <c r="P27" s="45" t="n"/>
      <c r="Q27" s="1" t="n"/>
      <c r="R27" s="49" t="n"/>
      <c r="S27" s="1" t="n"/>
      <c r="T27" s="1" t="n"/>
    </row>
    <row customFormat="true" customHeight="true" ht="11.25" outlineLevel="0" r="28" s="7">
      <c r="A28" s="10" t="n"/>
      <c r="B28" s="10" t="n"/>
      <c r="C28" s="10" t="n"/>
      <c r="D28" s="10" t="n"/>
      <c r="E28" s="10" t="n"/>
      <c r="F28" s="10" t="n"/>
      <c r="G28" s="10" t="n"/>
      <c r="H28" s="1" t="n"/>
      <c r="I28" s="21" t="n"/>
      <c r="J28" s="25" t="n"/>
      <c r="K28" s="28" t="n"/>
      <c r="L28" s="28" t="n"/>
      <c r="O28" s="40" t="n"/>
      <c r="Q28" s="7" t="n"/>
      <c r="R28" s="47" t="n"/>
    </row>
    <row customHeight="true" ht="63.9375" outlineLevel="0" r="29">
      <c r="A29" s="10" t="n"/>
      <c r="B29" s="10" t="s">
        <v>27</v>
      </c>
      <c r="C29" s="10" t="s"/>
      <c r="D29" s="10" t="s"/>
      <c r="E29" s="10" t="s"/>
      <c r="F29" s="10" t="s"/>
      <c r="G29" s="10" t="s"/>
      <c r="I29" s="21" t="n"/>
      <c r="J29" s="25" t="n"/>
      <c r="K29" s="28" t="n"/>
      <c r="L29" s="28" t="n"/>
      <c r="M29" s="7" t="n"/>
      <c r="N29" s="7" t="n"/>
      <c r="O29" s="40" t="n"/>
      <c r="P29" s="7" t="n"/>
      <c r="Q29" s="7" t="n"/>
      <c r="R29" s="47" t="n"/>
      <c r="S29" s="7" t="n"/>
      <c r="T29" s="7" t="n"/>
    </row>
    <row customFormat="true" customHeight="true" ht="15.75" outlineLevel="0" r="30" s="7">
      <c r="A30" s="5" t="n"/>
      <c r="B30" s="5" t="n"/>
      <c r="C30" s="5" t="s"/>
      <c r="D30" s="5" t="s"/>
      <c r="E30" s="5" t="s"/>
      <c r="F30" s="5" t="s"/>
      <c r="G30" s="5" t="s"/>
      <c r="H30" s="5" t="s"/>
      <c r="I30" s="5" t="s"/>
      <c r="J30" s="5" t="s"/>
      <c r="K30" s="5" t="s"/>
      <c r="L30" s="5" t="s"/>
      <c r="M30" s="5" t="s"/>
      <c r="N30" s="5" t="s"/>
      <c r="O30" s="5" t="s"/>
      <c r="P30" s="5" t="s"/>
      <c r="Q30" s="5" t="s"/>
      <c r="R30" s="5" t="s"/>
      <c r="S30" s="1" t="n"/>
      <c r="T30" s="1" t="n"/>
    </row>
    <row outlineLevel="0" r="31">
      <c r="A31" s="10" t="n"/>
      <c r="B31" s="10" t="s">
        <v>1</v>
      </c>
      <c r="C31" s="10" t="s"/>
      <c r="D31" s="10" t="s"/>
      <c r="E31" s="10" t="s"/>
      <c r="F31" s="10" t="s"/>
      <c r="G31" s="10" t="s"/>
      <c r="I31" s="21" t="n"/>
      <c r="J31" s="25" t="n"/>
      <c r="K31" s="28" t="n"/>
      <c r="L31" s="28" t="n"/>
      <c r="M31" s="7" t="n"/>
      <c r="N31" s="7" t="n"/>
      <c r="O31" s="40" t="n"/>
      <c r="P31" s="7" t="n"/>
      <c r="Q31" s="7" t="n"/>
      <c r="R31" s="47" t="n"/>
      <c r="S31" s="7" t="n"/>
      <c r="T31" s="7" t="n"/>
    </row>
    <row outlineLevel="0" r="35">
      <c r="I35" s="1" t="n"/>
    </row>
    <row outlineLevel="0" r="39">
      <c r="M39" s="1" t="n"/>
    </row>
  </sheetData>
  <mergeCells count="14">
    <mergeCell ref="B3:B4"/>
    <mergeCell ref="B2:R2"/>
    <mergeCell ref="I3:K3"/>
    <mergeCell ref="G3:G4"/>
    <mergeCell ref="C3:C4"/>
    <mergeCell ref="P3:R3"/>
    <mergeCell ref="D3:D4"/>
    <mergeCell ref="H3:H4"/>
    <mergeCell ref="M3:O3"/>
    <mergeCell ref="B29:G29"/>
    <mergeCell ref="B31:G31"/>
    <mergeCell ref="B26:K26"/>
    <mergeCell ref="I24:K24"/>
    <mergeCell ref="B30:R30"/>
  </mergeCells>
  <conditionalFormatting pivot="false" sqref="O24:O25">
    <cfRule aboveAverage="true" bottom="false" dxfId="0" equalAverage="false" percent="false" priority="2" stopIfTrue="false" type="colorScale">
      <colorScale>
        <cfvo gte="true" type="min"/>
        <cfvo gte="true" type="percentile" val="50"/>
        <cfvo gte="true" type="max"/>
        <color rgb="63BE7B" tint="0"/>
        <color rgb="FFEB84" tint="0"/>
        <color rgb="F8696B" tint="0"/>
      </colorScale>
    </cfRule>
  </conditionalFormatting>
  <conditionalFormatting pivot="false" sqref="O1:O4 O24:O65542">
    <cfRule aboveAverage="true" bottom="false" dxfId="0" equalAverage="false" percent="false" priority="1" stopIfTrue="false" type="colorScale">
      <colorScale>
        <cfvo gte="true" type="min"/>
        <cfvo gte="true" type="percentile" val="50"/>
        <cfvo gte="true" type="max"/>
        <color rgb="63BE7B" tint="0"/>
        <color rgb="FFEB84" tint="0"/>
        <color rgb="F8696B" tint="0"/>
      </colorScale>
    </cfRule>
  </conditionalFormatting>
  <pageMargins bottom="0.43307086825370789" footer="0.5118110179901123" header="0.5118110179901123" left="0.70866137742996216" right="0.70866137742996216" top="1.1417323350906372"/>
  <pageSetup fitToHeight="1" fitToWidth="1" orientation="portrait" paperHeight="297mm" paperSize="9" paperWidth="210mm" scale="100"/>
  <drawing r:id="rId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MyOffice-CoreFramework-Linux/40-1423.1132.10486.1056.1@caa01adfe7514f7087162c1f43c2b26a8b6911f1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2026-09-07T13:11:45Z</dcterms:created>
  <dcterms:modified xsi:type="dcterms:W3CDTF">2026-09-23T07:04:00Z</dcterms:modified>
</cp:coreProperties>
</file>