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10.50.251\i\Invest\ЗАКУПКИ\ЗАКУПКИ 2026\Ед. поставщик\ТО принтеров\"/>
    </mc:Choice>
  </mc:AlternateContent>
  <bookViews>
    <workbookView xWindow="0" yWindow="0" windowWidth="28800" windowHeight="11835" tabRatio="500"/>
  </bookViews>
  <sheets>
    <sheet name="Обоснование НМЦК" sheetId="5" r:id="rId1"/>
  </sheets>
  <definedNames>
    <definedName name="_xlnm.Print_Area" localSheetId="0">'Обоснование НМЦК'!$A$1:$K$27</definedName>
  </definedNames>
  <calcPr calcId="152511"/>
</workbook>
</file>

<file path=xl/calcChain.xml><?xml version="1.0" encoding="utf-8"?>
<calcChain xmlns="http://schemas.openxmlformats.org/spreadsheetml/2006/main">
  <c r="G16" i="5" l="1"/>
  <c r="F16" i="5"/>
  <c r="E16" i="5"/>
  <c r="I8" i="5"/>
  <c r="I7" i="5"/>
  <c r="I6" i="5"/>
  <c r="H12" i="5" l="1"/>
  <c r="K12" i="5" s="1"/>
  <c r="D16" i="5" l="1"/>
  <c r="K16" i="5" l="1"/>
  <c r="I12" i="5" l="1"/>
  <c r="J12" i="5" l="1"/>
</calcChain>
</file>

<file path=xl/sharedStrings.xml><?xml version="1.0" encoding="utf-8"?>
<sst xmlns="http://schemas.openxmlformats.org/spreadsheetml/2006/main" count="27" uniqueCount="25">
  <si>
    <t>№</t>
  </si>
  <si>
    <t>Наименование предмета договора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</si>
  <si>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</si>
  <si>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</si>
  <si>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 xml:space="preserve">Коммерческое предложение № 1 </t>
  </si>
  <si>
    <t xml:space="preserve">Коммерческое предложение № 2 </t>
  </si>
  <si>
    <t>Коммерческое предложение № 3</t>
  </si>
  <si>
    <t xml:space="preserve">Средняя арифметическая цена за единицу     &lt;ц&gt; </t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</si>
  <si>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ц - цена единицы</t>
    </r>
  </si>
  <si>
    <t>Количество</t>
  </si>
  <si>
    <t>Единица измерения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</si>
  <si>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</si>
  <si>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Н(М)ЦК, определяемая методом сопоставимых рыночных цен (анализа рынка)</t>
  </si>
  <si>
    <r>
      <t xml:space="preserve">Среднее квадратичное отклонение                 </t>
    </r>
    <r>
      <rPr>
        <b/>
        <sz val="10"/>
        <color indexed="8"/>
        <rFont val="Symbol"/>
        <family val="1"/>
        <charset val="2"/>
      </rPr>
      <t xml:space="preserve"> s</t>
    </r>
  </si>
  <si>
    <t>ИТОГО</t>
  </si>
  <si>
    <t>Итоговая сумма по коммерческим предложениям</t>
  </si>
  <si>
    <t>Предложения</t>
  </si>
  <si>
    <t>Номер и дата входящего письма</t>
  </si>
  <si>
    <t>Цена предложения</t>
  </si>
  <si>
    <t>Коммерческое предложение № 1</t>
  </si>
  <si>
    <t>Коммерческое предложение № 2</t>
  </si>
  <si>
    <t>В соответствии со статьей 22 Федерального закона от 05.04.2013 года № 44-ФЗ «О контрактной системе в сфере закупок товаров, работ, услуг для обеспечения государственных и муниципальных нужд» начальная (максимальная) цена контракта установлена посредством применения метода сопоставимых рыночных цен (анализ рынка) согласно Методическим рекомендациям Министерства экономического развития РФ (Приказ № 567 от 02.10.2013). Обоснование и расчет начальной (максимальной) цены контракта произведен на основании полученных ответов на запрос о предоставлении коммерческих предложений. Отправлено 5 запросов. Получено 3 коммерческих предложения.</t>
  </si>
  <si>
    <t>усл.ед.</t>
  </si>
  <si>
    <t>Услуги по технической поддержке функционирования средств печати</t>
  </si>
  <si>
    <t>Расчет начальной (максимальной) цены контракта на оказание услуг по технической поддержке функционирования средств печати для нужд 
Московско-Окского бассейнового водного управления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</si>
</sst>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3" x14ac:knownFonts="1"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Symbol"/>
      <family val="1"/>
      <charset val="2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4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textRotation="90" wrapText="1"/>
    </xf>
    <xf numFmtId="2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10</xdr:row>
      <xdr:rowOff>971550</xdr:rowOff>
    </xdr:from>
    <xdr:to>
      <xdr:col>9</xdr:col>
      <xdr:colOff>1219200</xdr:colOff>
      <xdr:row>10</xdr:row>
      <xdr:rowOff>1295400</xdr:rowOff>
    </xdr:to>
    <xdr:pic>
      <xdr:nvPicPr>
        <xdr:cNvPr id="48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3438525"/>
          <a:ext cx="1143000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9525</xdr:colOff>
      <xdr:row>10</xdr:row>
      <xdr:rowOff>809625</xdr:rowOff>
    </xdr:from>
    <xdr:to>
      <xdr:col>8</xdr:col>
      <xdr:colOff>1257300</xdr:colOff>
      <xdr:row>10</xdr:row>
      <xdr:rowOff>1343025</xdr:rowOff>
    </xdr:to>
    <xdr:pic>
      <xdr:nvPicPr>
        <xdr:cNvPr id="48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86975" y="3276600"/>
          <a:ext cx="12477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10</xdr:row>
      <xdr:rowOff>1504950</xdr:rowOff>
    </xdr:from>
    <xdr:to>
      <xdr:col>10</xdr:col>
      <xdr:colOff>1819275</xdr:colOff>
      <xdr:row>10</xdr:row>
      <xdr:rowOff>1914525</xdr:rowOff>
    </xdr:to>
    <xdr:pic>
      <xdr:nvPicPr>
        <xdr:cNvPr id="48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753975" y="3971925"/>
          <a:ext cx="1724025" cy="4095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16</xdr:row>
      <xdr:rowOff>1504950</xdr:rowOff>
    </xdr:from>
    <xdr:to>
      <xdr:col>10</xdr:col>
      <xdr:colOff>1819275</xdr:colOff>
      <xdr:row>16</xdr:row>
      <xdr:rowOff>647700</xdr:rowOff>
    </xdr:to>
    <xdr:pic>
      <xdr:nvPicPr>
        <xdr:cNvPr id="48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753975" y="5219700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view="pageBreakPreview" zoomScale="80" zoomScaleNormal="80" zoomScaleSheetLayoutView="80" workbookViewId="0">
      <selection activeCell="H22" sqref="H22"/>
    </sheetView>
  </sheetViews>
  <sheetFormatPr defaultRowHeight="12.75" x14ac:dyDescent="0.2"/>
  <cols>
    <col min="1" max="1" width="3.42578125" style="9" customWidth="1"/>
    <col min="2" max="2" width="46.42578125" style="9" customWidth="1"/>
    <col min="3" max="3" width="23.7109375" style="9" customWidth="1"/>
    <col min="4" max="4" width="6.5703125" style="12" customWidth="1"/>
    <col min="5" max="5" width="17.5703125" style="10" bestFit="1" customWidth="1"/>
    <col min="6" max="7" width="16.7109375" style="10" bestFit="1" customWidth="1"/>
    <col min="8" max="8" width="20" style="9" customWidth="1"/>
    <col min="9" max="9" width="19.5703125" style="9" customWidth="1"/>
    <col min="10" max="10" width="19.140625" style="9" customWidth="1"/>
    <col min="11" max="11" width="29" style="9" customWidth="1"/>
    <col min="12" max="12" width="18.85546875" style="9" customWidth="1"/>
    <col min="13" max="17" width="9.140625" style="9" customWidth="1"/>
    <col min="18" max="18" width="12" style="9" customWidth="1"/>
    <col min="19" max="16384" width="9.140625" style="9"/>
  </cols>
  <sheetData>
    <row r="1" spans="1:12" ht="37.5" customHeight="1" x14ac:dyDescent="0.25">
      <c r="A1" s="31" t="s">
        <v>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8"/>
    </row>
    <row r="2" spans="1:12" ht="6" customHeight="1" x14ac:dyDescent="0.2">
      <c r="L2" s="18"/>
    </row>
    <row r="3" spans="1:12" ht="56.25" customHeight="1" x14ac:dyDescent="0.2">
      <c r="A3" s="33" t="s">
        <v>21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18"/>
    </row>
    <row r="4" spans="1:12" ht="0.75" hidden="1" customHeight="1" x14ac:dyDescent="0.2">
      <c r="B4" s="36"/>
      <c r="C4" s="36"/>
      <c r="D4" s="36"/>
      <c r="E4" s="36"/>
      <c r="F4" s="36"/>
      <c r="G4" s="36"/>
      <c r="L4" s="18"/>
    </row>
    <row r="5" spans="1:12" ht="14.25" x14ac:dyDescent="0.2">
      <c r="B5" s="19" t="s">
        <v>0</v>
      </c>
      <c r="C5" s="34" t="s">
        <v>16</v>
      </c>
      <c r="D5" s="34"/>
      <c r="E5" s="34" t="s">
        <v>17</v>
      </c>
      <c r="F5" s="34"/>
      <c r="G5" s="34"/>
      <c r="H5" s="34"/>
      <c r="I5" s="34" t="s">
        <v>18</v>
      </c>
      <c r="J5" s="34"/>
      <c r="K5" s="34"/>
      <c r="L5" s="18"/>
    </row>
    <row r="6" spans="1:12" ht="15" x14ac:dyDescent="0.2">
      <c r="B6" s="20">
        <v>1</v>
      </c>
      <c r="C6" s="35" t="s">
        <v>19</v>
      </c>
      <c r="D6" s="35"/>
      <c r="E6" s="39"/>
      <c r="F6" s="39"/>
      <c r="G6" s="39"/>
      <c r="H6" s="39"/>
      <c r="I6" s="41">
        <f>E12</f>
        <v>22000</v>
      </c>
      <c r="J6" s="41"/>
      <c r="K6" s="41"/>
      <c r="L6" s="18"/>
    </row>
    <row r="7" spans="1:12" ht="15" x14ac:dyDescent="0.2">
      <c r="B7" s="20">
        <v>2</v>
      </c>
      <c r="C7" s="35" t="s">
        <v>20</v>
      </c>
      <c r="D7" s="35"/>
      <c r="E7" s="39"/>
      <c r="F7" s="39"/>
      <c r="G7" s="39"/>
      <c r="H7" s="39"/>
      <c r="I7" s="41">
        <f>F12</f>
        <v>28000</v>
      </c>
      <c r="J7" s="41"/>
      <c r="K7" s="41"/>
      <c r="L7" s="18"/>
    </row>
    <row r="8" spans="1:12" ht="15" x14ac:dyDescent="0.2">
      <c r="B8" s="20">
        <v>3</v>
      </c>
      <c r="C8" s="35" t="s">
        <v>6</v>
      </c>
      <c r="D8" s="35"/>
      <c r="E8" s="39"/>
      <c r="F8" s="39"/>
      <c r="G8" s="39"/>
      <c r="H8" s="39"/>
      <c r="I8" s="41">
        <f>G12</f>
        <v>25000</v>
      </c>
      <c r="J8" s="41"/>
      <c r="K8" s="41"/>
      <c r="L8" s="18"/>
    </row>
    <row r="9" spans="1:12" x14ac:dyDescent="0.2">
      <c r="L9" s="23"/>
    </row>
    <row r="10" spans="1:12" ht="66.75" customHeight="1" x14ac:dyDescent="0.2">
      <c r="A10" s="32" t="s">
        <v>0</v>
      </c>
      <c r="B10" s="32" t="s">
        <v>1</v>
      </c>
      <c r="C10" s="37" t="s">
        <v>10</v>
      </c>
      <c r="D10" s="37" t="s">
        <v>9</v>
      </c>
      <c r="E10" s="38" t="s">
        <v>2</v>
      </c>
      <c r="F10" s="38"/>
      <c r="G10" s="38"/>
      <c r="H10" s="42" t="s">
        <v>3</v>
      </c>
      <c r="I10" s="42"/>
      <c r="J10" s="42"/>
      <c r="K10" s="5" t="s">
        <v>12</v>
      </c>
      <c r="L10" s="11"/>
    </row>
    <row r="11" spans="1:12" ht="153" customHeight="1" x14ac:dyDescent="0.2">
      <c r="A11" s="32"/>
      <c r="B11" s="32"/>
      <c r="C11" s="37"/>
      <c r="D11" s="37"/>
      <c r="E11" s="4" t="s">
        <v>4</v>
      </c>
      <c r="F11" s="4" t="s">
        <v>5</v>
      </c>
      <c r="G11" s="4" t="s">
        <v>6</v>
      </c>
      <c r="H11" s="5" t="s">
        <v>7</v>
      </c>
      <c r="I11" s="6" t="s">
        <v>13</v>
      </c>
      <c r="J11" s="7" t="s">
        <v>11</v>
      </c>
      <c r="K11" s="6" t="s">
        <v>8</v>
      </c>
    </row>
    <row r="12" spans="1:12" ht="25.5" x14ac:dyDescent="0.2">
      <c r="A12" s="17">
        <v>1</v>
      </c>
      <c r="B12" s="13" t="s">
        <v>23</v>
      </c>
      <c r="C12" s="13" t="s">
        <v>22</v>
      </c>
      <c r="D12" s="13">
        <v>8</v>
      </c>
      <c r="E12" s="30">
        <v>22000</v>
      </c>
      <c r="F12" s="30">
        <v>28000</v>
      </c>
      <c r="G12" s="30">
        <v>25000</v>
      </c>
      <c r="H12" s="16">
        <f>ROUND((E12+F12+G12)/3,2)</f>
        <v>25000</v>
      </c>
      <c r="I12" s="1">
        <f>STDEV(E12:G12)</f>
        <v>3000</v>
      </c>
      <c r="J12" s="1">
        <f t="shared" ref="J12" si="0">I12/H12*100</f>
        <v>12</v>
      </c>
      <c r="K12" s="1">
        <f>D12*H12</f>
        <v>200000</v>
      </c>
    </row>
    <row r="13" spans="1:12" hidden="1" x14ac:dyDescent="0.2">
      <c r="A13" s="17"/>
      <c r="B13" s="13"/>
      <c r="C13" s="13"/>
      <c r="D13" s="13"/>
      <c r="E13" s="16"/>
      <c r="F13" s="16"/>
      <c r="G13" s="16"/>
      <c r="H13" s="2"/>
      <c r="I13" s="1"/>
      <c r="J13" s="1"/>
      <c r="K13" s="1"/>
    </row>
    <row r="14" spans="1:12" hidden="1" x14ac:dyDescent="0.2">
      <c r="A14" s="17"/>
      <c r="B14" s="13"/>
      <c r="C14" s="13"/>
      <c r="D14" s="13"/>
      <c r="E14" s="16"/>
      <c r="F14" s="16"/>
      <c r="G14" s="16"/>
      <c r="H14" s="2"/>
      <c r="I14" s="1"/>
      <c r="J14" s="1"/>
      <c r="K14" s="1"/>
    </row>
    <row r="15" spans="1:12" hidden="1" x14ac:dyDescent="0.2">
      <c r="A15" s="17"/>
      <c r="B15" s="13"/>
      <c r="C15" s="13"/>
      <c r="D15" s="13"/>
      <c r="E15" s="16"/>
      <c r="F15" s="16"/>
      <c r="G15" s="16"/>
      <c r="H15" s="2"/>
      <c r="I15" s="1"/>
      <c r="J15" s="1"/>
      <c r="K15" s="1"/>
    </row>
    <row r="16" spans="1:12" ht="28.5" x14ac:dyDescent="0.2">
      <c r="A16" s="3"/>
      <c r="B16" s="8" t="s">
        <v>15</v>
      </c>
      <c r="C16" s="3"/>
      <c r="D16" s="14">
        <f>SUM(D12:D15)</f>
        <v>8</v>
      </c>
      <c r="E16" s="24">
        <f>E12*D12</f>
        <v>176000</v>
      </c>
      <c r="F16" s="24">
        <f>F12*D12</f>
        <v>224000</v>
      </c>
      <c r="G16" s="24">
        <f>G12*D12</f>
        <v>200000</v>
      </c>
      <c r="H16" s="15"/>
      <c r="I16" s="40" t="s">
        <v>14</v>
      </c>
      <c r="J16" s="40"/>
      <c r="K16" s="22">
        <f>K12+K13+K14+K15</f>
        <v>200000</v>
      </c>
    </row>
    <row r="17" spans="1:11" x14ac:dyDescent="0.2">
      <c r="K17" s="22"/>
    </row>
    <row r="18" spans="1:11" s="25" customFormat="1" x14ac:dyDescent="0.2">
      <c r="D18" s="27"/>
      <c r="E18" s="26"/>
      <c r="F18" s="26"/>
      <c r="G18" s="26"/>
      <c r="K18" s="29"/>
    </row>
    <row r="19" spans="1:11" x14ac:dyDescent="0.2">
      <c r="A19" s="21"/>
      <c r="B19" s="28"/>
      <c r="C19" s="28"/>
      <c r="D19" s="28"/>
      <c r="E19" s="28"/>
      <c r="F19" s="28"/>
      <c r="G19" s="28"/>
      <c r="H19" s="28"/>
      <c r="I19" s="28"/>
      <c r="J19" s="28"/>
      <c r="K19" s="21"/>
    </row>
    <row r="20" spans="1:11" x14ac:dyDescent="0.2">
      <c r="A20" s="21"/>
      <c r="B20" s="28"/>
      <c r="C20" s="28"/>
      <c r="D20" s="28"/>
      <c r="E20" s="28"/>
      <c r="F20" s="28"/>
      <c r="G20" s="28"/>
      <c r="H20" s="28"/>
      <c r="I20" s="28"/>
      <c r="J20" s="28"/>
      <c r="K20" s="21"/>
    </row>
  </sheetData>
  <sheetProtection selectLockedCells="1" selectUnlockedCells="1"/>
  <dataConsolidate/>
  <mergeCells count="22">
    <mergeCell ref="E8:H8"/>
    <mergeCell ref="I16:J16"/>
    <mergeCell ref="I6:K6"/>
    <mergeCell ref="I7:K7"/>
    <mergeCell ref="I8:K8"/>
    <mergeCell ref="H10:J10"/>
    <mergeCell ref="A1:K1"/>
    <mergeCell ref="A10:A11"/>
    <mergeCell ref="A3:K3"/>
    <mergeCell ref="C5:D5"/>
    <mergeCell ref="C6:D6"/>
    <mergeCell ref="C7:D7"/>
    <mergeCell ref="C8:D8"/>
    <mergeCell ref="E5:H5"/>
    <mergeCell ref="I5:K5"/>
    <mergeCell ref="B4:G4"/>
    <mergeCell ref="B10:B11"/>
    <mergeCell ref="C10:C11"/>
    <mergeCell ref="D10:D11"/>
    <mergeCell ref="E10:G10"/>
    <mergeCell ref="E6:H6"/>
    <mergeCell ref="E7:H7"/>
  </mergeCells>
  <pageMargins left="0.2361111111111111" right="0.2361111111111111" top="0.35416666666666669" bottom="0.35416666666666669" header="0.51180555555555551" footer="0.51180555555555551"/>
  <pageSetup paperSize="9" scale="65" firstPageNumber="0" fitToHeight="1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cp:lastModifiedBy>Дмитрий Корнеев</cp:lastModifiedBy>
  <cp:lastPrinted>2018-05-15T12:53:13Z</cp:lastPrinted>
  <dcterms:created xsi:type="dcterms:W3CDTF">2018-01-31T12:56:03Z</dcterms:created>
  <dcterms:modified xsi:type="dcterms:W3CDTF">2026-06-02T09:01:31Z</dcterms:modified>
</cp:coreProperties>
</file>