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480" yWindow="615" windowWidth="15315" windowHeight="11640" tabRatio="885"/>
  </bookViews>
  <sheets>
    <sheet name="окна" sheetId="33" r:id="rId1"/>
  </sheets>
  <definedNames>
    <definedName name="_xlnm.Print_Area" localSheetId="0">окна!$A$1:$O$17</definedName>
  </definedNames>
  <calcPr calcId="144525"/>
</workbook>
</file>

<file path=xl/calcChain.xml><?xml version="1.0" encoding="utf-8"?>
<calcChain xmlns="http://schemas.openxmlformats.org/spreadsheetml/2006/main">
  <c r="I5" i="33" l="1"/>
  <c r="J5" i="33" s="1"/>
  <c r="K5" i="33" s="1"/>
  <c r="L5" i="33"/>
  <c r="M5" i="33" s="1"/>
  <c r="N5" i="33" s="1"/>
  <c r="O5" i="33" s="1"/>
  <c r="I6" i="33"/>
  <c r="J6" i="33" s="1"/>
  <c r="K6" i="33" s="1"/>
  <c r="L6" i="33"/>
  <c r="M6" i="33" s="1"/>
  <c r="N6" i="33" s="1"/>
  <c r="O6" i="33" s="1"/>
  <c r="I7" i="33"/>
  <c r="J7" i="33" s="1"/>
  <c r="K7" i="33" s="1"/>
  <c r="L7" i="33"/>
  <c r="M7" i="33" s="1"/>
  <c r="N7" i="33" s="1"/>
  <c r="O7" i="33" s="1"/>
  <c r="I8" i="33"/>
  <c r="J8" i="33" s="1"/>
  <c r="K8" i="33" s="1"/>
  <c r="L8" i="33"/>
  <c r="M8" i="33" s="1"/>
  <c r="N8" i="33" s="1"/>
  <c r="O8" i="33" s="1"/>
  <c r="I9" i="33"/>
  <c r="J9" i="33" s="1"/>
  <c r="K9" i="33" s="1"/>
  <c r="L9" i="33"/>
  <c r="M9" i="33" s="1"/>
  <c r="N9" i="33" s="1"/>
  <c r="O9" i="33" s="1"/>
  <c r="I10" i="33"/>
  <c r="J10" i="33" s="1"/>
  <c r="K10" i="33" s="1"/>
  <c r="L10" i="33"/>
  <c r="M10" i="33" s="1"/>
  <c r="N10" i="33" s="1"/>
  <c r="O10" i="33" s="1"/>
  <c r="I11" i="33"/>
  <c r="J11" i="33" s="1"/>
  <c r="K11" i="33" s="1"/>
  <c r="L11" i="33"/>
  <c r="M11" i="33" s="1"/>
  <c r="N11" i="33" s="1"/>
  <c r="O11" i="33" s="1"/>
  <c r="I12" i="33"/>
  <c r="J12" i="33" s="1"/>
  <c r="K12" i="33" s="1"/>
  <c r="L12" i="33"/>
  <c r="M12" i="33" s="1"/>
  <c r="N12" i="33" s="1"/>
  <c r="O12" i="33" s="1"/>
  <c r="I13" i="33"/>
  <c r="J13" i="33" s="1"/>
  <c r="K13" i="33" s="1"/>
  <c r="L13" i="33"/>
  <c r="M13" i="33" s="1"/>
  <c r="N13" i="33" s="1"/>
  <c r="O13" i="33" s="1"/>
</calcChain>
</file>

<file path=xl/sharedStrings.xml><?xml version="1.0" encoding="utf-8"?>
<sst xmlns="http://schemas.openxmlformats.org/spreadsheetml/2006/main" count="42" uniqueCount="35">
  <si>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</si>
  <si>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</si>
  <si>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</si>
  <si>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</si>
  <si>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</si>
  <si>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</si>
  <si>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</si>
  <si>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</si>
  <si>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</si>
  <si>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</si>
  <si>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</si>
  <si>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</si>
  <si>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</si>
  <si>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</si>
  <si>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</si>
  <si>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</si>
  <si>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расчета, ЦКЕП контракта составила:</t>
  </si>
  <si>
    <t>Цена контракта определена по правилам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</si>
  <si>
    <t>Начальник ПО</t>
  </si>
  <si>
    <t>М.С. Роот</t>
  </si>
  <si>
    <t>Масло моторное Rosneft Diesel 1 10W40 (20 л)</t>
  </si>
  <si>
    <t>Фильтр воздушный КамАз ЕВРО-5 дв.Камминз (Cummins) осн/встав TSN 911057/56 (C25710/3/CF710)</t>
  </si>
  <si>
    <t>Фильтр-патрон осушителя воздуха VABCO 4324102227</t>
  </si>
  <si>
    <t>Фильтр масляный LF-16015 (4897898) ПАЗ, КАМАЗ, НЕФАЗ дв. Cummins. ST13261</t>
  </si>
  <si>
    <t>Фильтр очистки топлива FS36253 (FS1212) Fleetguard</t>
  </si>
  <si>
    <t>Фильтр грубой очистки топлива PL270-10 (в сборе со стаканом)</t>
  </si>
  <si>
    <t>Фильтр масляный LF 17356 ГАЗель дв. Cumm. ISF 2.8 9.2.567</t>
  </si>
  <si>
    <t>Фильтр топливный GB-6222 (ГАЗль ДВС Camens) аналог FS-19925, 5264870, TSN 9.3.698 (AM)</t>
  </si>
  <si>
    <t>Фильтр воздушный ГАЗельNext («Cummins» 2,8 л, 110 квт) (круглый) GB-529 KF-ЭФВ.05 0008</t>
  </si>
  <si>
    <t xml:space="preserve">Шт </t>
  </si>
  <si>
    <t>Шт</t>
  </si>
  <si>
    <t xml:space="preserve">Обоснование  цены контракта, заключаемого с единственным поставщиком (подрядчиком, исполнителем), ЦКЕП
</t>
  </si>
  <si>
    <t>Источник 1 вх.№ 261 от 14.07.2026</t>
  </si>
  <si>
    <t>Источник 2  вх.№  262 от 14.07.2026</t>
  </si>
  <si>
    <t>Источник 3  вх.№  263 от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</si>
</sst>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"/>
  </numFmts>
  <fonts count="1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20"/>
      <color rgb="FF0070C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XO Thames"/>
      <family val="1"/>
      <charset val="204"/>
    </font>
    <font>
      <sz val="11"/>
      <name val="XO Thames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/>
    <xf numFmtId="0" fontId="3" fillId="0" borderId="0" xfId="0" applyFont="1"/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4" fontId="9" fillId="2" borderId="0" xfId="0" applyNumberFormat="1" applyFont="1" applyFill="1"/>
    <xf numFmtId="0" fontId="7" fillId="0" borderId="0" xfId="0" applyFont="1"/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4" fontId="7" fillId="0" borderId="0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8" fillId="0" borderId="0" xfId="0" applyFont="1"/>
    <xf numFmtId="4" fontId="7" fillId="0" borderId="0" xfId="0" applyNumberFormat="1" applyFont="1" applyFill="1" applyAlignment="1" applyProtection="1">
      <alignment horizontal="center" vertical="center"/>
      <protection locked="0"/>
    </xf>
    <xf numFmtId="165" fontId="7" fillId="0" borderId="0" xfId="0" applyNumberFormat="1" applyFont="1" applyFill="1" applyAlignment="1" applyProtection="1">
      <alignment horizontal="center" vertical="center"/>
      <protection locked="0"/>
    </xf>
    <xf numFmtId="0" fontId="11" fillId="3" borderId="3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top" wrapText="1"/>
    </xf>
    <xf numFmtId="4" fontId="8" fillId="3" borderId="0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top"/>
    </xf>
    <xf numFmtId="4" fontId="8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4" fontId="8" fillId="3" borderId="7" xfId="0" applyNumberFormat="1" applyFont="1" applyFill="1" applyBorder="1" applyAlignment="1">
      <alignment vertical="center"/>
    </xf>
    <xf numFmtId="4" fontId="8" fillId="3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" fontId="8" fillId="0" borderId="0" xfId="0" applyNumberFormat="1" applyFont="1" applyFill="1" applyAlignment="1">
      <alignment horizontal="center"/>
    </xf>
    <xf numFmtId="0" fontId="8" fillId="0" borderId="0" xfId="0" applyFont="1" applyFill="1" applyAlignment="1" applyProtection="1">
      <alignment horizontal="center" vertical="center"/>
      <protection locked="0"/>
    </xf>
    <xf numFmtId="4" fontId="8" fillId="0" borderId="0" xfId="0" applyNumberFormat="1" applyFont="1" applyFill="1" applyAlignment="1" applyProtection="1">
      <alignment horizontal="center" wrapText="1"/>
      <protection locked="0"/>
    </xf>
    <xf numFmtId="0" fontId="8" fillId="0" borderId="0" xfId="0" applyFont="1" applyFill="1" applyAlignment="1" applyProtection="1">
      <alignment horizontal="center" wrapText="1"/>
      <protection locked="0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2" fontId="14" fillId="0" borderId="1" xfId="0" applyNumberFormat="1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" fillId="0" borderId="5" xfId="0" applyFont="1" applyFill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vertical="top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1" fillId="0" borderId="0" xfId="0" applyFont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4" fontId="1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Fill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25500" y="18288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96800" y="18002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1600200</xdr:rowOff>
    </xdr:from>
    <xdr:to>
      <xdr:col>11</xdr:col>
      <xdr:colOff>1504950</xdr:colOff>
      <xdr:row>3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78000" y="24765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3</xdr:row>
      <xdr:rowOff>1400175</xdr:rowOff>
    </xdr:from>
    <xdr:to>
      <xdr:col>11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725650" y="22764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tabSelected="1" view="pageBreakPreview" topLeftCell="B3" zoomScale="70" zoomScaleNormal="55" zoomScaleSheetLayoutView="70" workbookViewId="0">
      <selection activeCell="F4" sqref="F4"/>
    </sheetView>
  </sheetViews>
  <sheetFormatPr defaultColWidth="9.140625" defaultRowHeight="12.75" x14ac:dyDescent="0.2"/>
  <cols>
    <col min="1" max="1" width="8.85546875" style="2" customWidth="1"/>
    <col min="2" max="2" width="59.28515625" style="2" customWidth="1"/>
    <col min="3" max="3" width="21" style="2" customWidth="1"/>
    <col min="4" max="4" width="10.85546875" style="35" customWidth="1"/>
    <col min="5" max="5" width="13.42578125" style="35" customWidth="1"/>
    <col min="6" max="6" width="16.7109375" style="44" customWidth="1"/>
    <col min="7" max="7" width="19.7109375" style="45" bestFit="1" customWidth="1"/>
    <col min="8" max="8" width="16.85546875" style="45" bestFit="1" customWidth="1"/>
    <col min="9" max="9" width="20.42578125" style="2" customWidth="1"/>
    <col min="10" max="10" width="15.42578125" style="2" customWidth="1"/>
    <col min="11" max="11" width="14.28515625" style="2" customWidth="1"/>
    <col min="12" max="12" width="28.28515625" style="2" customWidth="1"/>
    <col min="13" max="13" width="17.140625" style="2" customWidth="1"/>
    <col min="14" max="14" width="13.85546875" style="2" customWidth="1"/>
    <col min="15" max="15" width="20.42578125" style="2" customWidth="1"/>
    <col min="16" max="19" width="9.140625" style="2"/>
    <col min="20" max="20" width="25.42578125" style="2" bestFit="1" customWidth="1"/>
    <col min="21" max="16384" width="9.140625" style="2"/>
  </cols>
  <sheetData>
    <row r="1" spans="1:20" ht="18.75" x14ac:dyDescent="0.3">
      <c r="A1" s="3"/>
      <c r="B1" s="3"/>
      <c r="C1" s="3"/>
      <c r="D1" s="33"/>
      <c r="E1" s="33"/>
      <c r="F1" s="36"/>
      <c r="G1" s="37"/>
      <c r="H1" s="37"/>
      <c r="I1" s="3"/>
      <c r="J1" s="3"/>
      <c r="K1" s="54"/>
      <c r="L1" s="54"/>
      <c r="M1" s="54"/>
      <c r="N1" s="54"/>
      <c r="O1" s="54"/>
    </row>
    <row r="2" spans="1:20" ht="18.75" x14ac:dyDescent="0.2">
      <c r="A2" s="55" t="s">
        <v>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20" ht="18.75" x14ac:dyDescent="0.2">
      <c r="A3" s="56" t="s">
        <v>0</v>
      </c>
      <c r="B3" s="56" t="s">
        <v>2</v>
      </c>
      <c r="C3" s="57" t="s">
        <v>5</v>
      </c>
      <c r="D3" s="59" t="s">
        <v>1</v>
      </c>
      <c r="E3" s="59" t="s">
        <v>3</v>
      </c>
      <c r="F3" s="61" t="s">
        <v>4</v>
      </c>
      <c r="G3" s="62"/>
      <c r="H3" s="62"/>
      <c r="I3" s="63" t="s">
        <v>11</v>
      </c>
      <c r="J3" s="63"/>
      <c r="K3" s="63"/>
      <c r="L3" s="64" t="s">
        <v>13</v>
      </c>
      <c r="M3" s="64"/>
      <c r="N3" s="64"/>
      <c r="O3" s="64"/>
    </row>
    <row r="4" spans="1:20" ht="184.9" customHeight="1" x14ac:dyDescent="0.4">
      <c r="A4" s="57"/>
      <c r="B4" s="57"/>
      <c r="C4" s="58"/>
      <c r="D4" s="60"/>
      <c r="E4" s="60"/>
      <c r="F4" s="17" t="s">
        <v>32</v>
      </c>
      <c r="G4" s="17" t="s">
        <v>33</v>
      </c>
      <c r="H4" s="17" t="s">
        <v>34</v>
      </c>
      <c r="I4" s="18" t="s">
        <v>7</v>
      </c>
      <c r="J4" s="18" t="s">
        <v>6</v>
      </c>
      <c r="K4" s="20" t="s">
        <v>14</v>
      </c>
      <c r="L4" s="21" t="s">
        <v>15</v>
      </c>
      <c r="M4" s="22" t="s">
        <v>8</v>
      </c>
      <c r="N4" s="22" t="s">
        <v>9</v>
      </c>
      <c r="O4" s="22" t="s">
        <v>12</v>
      </c>
      <c r="T4" s="7"/>
    </row>
    <row r="5" spans="1:20" ht="26.25" x14ac:dyDescent="0.4">
      <c r="A5" s="47">
        <v>1</v>
      </c>
      <c r="B5" s="48" t="s">
        <v>20</v>
      </c>
      <c r="C5" s="49"/>
      <c r="D5" s="51" t="s">
        <v>29</v>
      </c>
      <c r="E5" s="51">
        <v>2</v>
      </c>
      <c r="F5" s="52">
        <v>5680</v>
      </c>
      <c r="G5" s="53">
        <v>7000</v>
      </c>
      <c r="H5" s="53">
        <v>6950</v>
      </c>
      <c r="I5" s="29">
        <f t="shared" ref="I5:I12" si="0">AVERAGE(F5:H5)</f>
        <v>6543.333333333333</v>
      </c>
      <c r="J5" s="28">
        <f t="shared" ref="J5:J12" si="1">SQRT(((SUM((POWER(H5-I5,2)),(POWER(G5-I5,2)),(POWER(F5-I5,2)))/(COLUMNS(F5:H5)-1))))</f>
        <v>748.08644776745768</v>
      </c>
      <c r="K5" s="28">
        <f t="shared" ref="K5:K12" si="2">J5/I5*100</f>
        <v>11.432803582793547</v>
      </c>
      <c r="L5" s="23">
        <f t="shared" ref="L5:L12" si="3">((E5/3)*(SUM(F5:H5)))</f>
        <v>13086.666666666666</v>
      </c>
      <c r="M5" s="23">
        <f t="shared" ref="M5:M12" si="4">L5/E5</f>
        <v>6543.333333333333</v>
      </c>
      <c r="N5" s="23">
        <f t="shared" ref="N5:N12" si="5">ROUND(M5,2)</f>
        <v>6543.33</v>
      </c>
      <c r="O5" s="23">
        <f t="shared" ref="O5:O12" si="6">N5*E5</f>
        <v>13086.66</v>
      </c>
      <c r="T5" s="7"/>
    </row>
    <row r="6" spans="1:20" ht="31.5" x14ac:dyDescent="0.4">
      <c r="A6" s="47">
        <v>2</v>
      </c>
      <c r="B6" s="48" t="s">
        <v>21</v>
      </c>
      <c r="C6" s="49"/>
      <c r="D6" s="51" t="s">
        <v>30</v>
      </c>
      <c r="E6" s="51">
        <v>1</v>
      </c>
      <c r="F6" s="52">
        <v>4000</v>
      </c>
      <c r="G6" s="53">
        <v>4500</v>
      </c>
      <c r="H6" s="53">
        <v>4109</v>
      </c>
      <c r="I6" s="29">
        <f t="shared" si="0"/>
        <v>4203</v>
      </c>
      <c r="J6" s="28">
        <f t="shared" si="1"/>
        <v>262.92013996649251</v>
      </c>
      <c r="K6" s="28">
        <f t="shared" si="2"/>
        <v>6.2555350931832621</v>
      </c>
      <c r="L6" s="23">
        <f t="shared" si="3"/>
        <v>4203</v>
      </c>
      <c r="M6" s="23">
        <f t="shared" si="4"/>
        <v>4203</v>
      </c>
      <c r="N6" s="23">
        <f t="shared" si="5"/>
        <v>4203</v>
      </c>
      <c r="O6" s="23">
        <f t="shared" si="6"/>
        <v>4203</v>
      </c>
      <c r="T6" s="7"/>
    </row>
    <row r="7" spans="1:20" ht="26.25" x14ac:dyDescent="0.4">
      <c r="A7" s="47">
        <v>3</v>
      </c>
      <c r="B7" s="48" t="s">
        <v>22</v>
      </c>
      <c r="C7" s="49"/>
      <c r="D7" s="51" t="s">
        <v>29</v>
      </c>
      <c r="E7" s="51">
        <v>1</v>
      </c>
      <c r="F7" s="52">
        <v>900</v>
      </c>
      <c r="G7" s="53">
        <v>1100</v>
      </c>
      <c r="H7" s="53">
        <v>925</v>
      </c>
      <c r="I7" s="29">
        <f t="shared" si="0"/>
        <v>975</v>
      </c>
      <c r="J7" s="28">
        <f t="shared" si="1"/>
        <v>108.97247358851683</v>
      </c>
      <c r="K7" s="28">
        <f t="shared" si="2"/>
        <v>11.176663957796599</v>
      </c>
      <c r="L7" s="23">
        <f t="shared" si="3"/>
        <v>975</v>
      </c>
      <c r="M7" s="23">
        <f t="shared" si="4"/>
        <v>975</v>
      </c>
      <c r="N7" s="23">
        <f t="shared" si="5"/>
        <v>975</v>
      </c>
      <c r="O7" s="23">
        <f t="shared" si="6"/>
        <v>975</v>
      </c>
      <c r="T7" s="7"/>
    </row>
    <row r="8" spans="1:20" ht="31.5" x14ac:dyDescent="0.4">
      <c r="A8" s="47">
        <v>4</v>
      </c>
      <c r="B8" s="48" t="s">
        <v>23</v>
      </c>
      <c r="C8" s="49"/>
      <c r="D8" s="51" t="s">
        <v>29</v>
      </c>
      <c r="E8" s="51">
        <v>1</v>
      </c>
      <c r="F8" s="52">
        <v>850</v>
      </c>
      <c r="G8" s="53">
        <v>1250</v>
      </c>
      <c r="H8" s="53">
        <v>1050</v>
      </c>
      <c r="I8" s="29">
        <f t="shared" si="0"/>
        <v>1050</v>
      </c>
      <c r="J8" s="28">
        <f t="shared" si="1"/>
        <v>200</v>
      </c>
      <c r="K8" s="28">
        <f t="shared" si="2"/>
        <v>19.047619047619047</v>
      </c>
      <c r="L8" s="23">
        <f t="shared" si="3"/>
        <v>1050</v>
      </c>
      <c r="M8" s="23">
        <f t="shared" si="4"/>
        <v>1050</v>
      </c>
      <c r="N8" s="23">
        <f t="shared" si="5"/>
        <v>1050</v>
      </c>
      <c r="O8" s="23">
        <f t="shared" si="6"/>
        <v>1050</v>
      </c>
      <c r="T8" s="7"/>
    </row>
    <row r="9" spans="1:20" ht="26.25" x14ac:dyDescent="0.4">
      <c r="A9" s="47">
        <v>5</v>
      </c>
      <c r="B9" s="48" t="s">
        <v>24</v>
      </c>
      <c r="C9" s="49"/>
      <c r="D9" s="51" t="s">
        <v>29</v>
      </c>
      <c r="E9" s="51">
        <v>1</v>
      </c>
      <c r="F9" s="52">
        <v>1200</v>
      </c>
      <c r="G9" s="53">
        <v>1350</v>
      </c>
      <c r="H9" s="53">
        <v>1353</v>
      </c>
      <c r="I9" s="29">
        <f t="shared" si="0"/>
        <v>1301</v>
      </c>
      <c r="J9" s="28">
        <f t="shared" si="1"/>
        <v>87.481426600164681</v>
      </c>
      <c r="K9" s="28">
        <f t="shared" si="2"/>
        <v>6.7241680707274929</v>
      </c>
      <c r="L9" s="23">
        <f t="shared" si="3"/>
        <v>1301</v>
      </c>
      <c r="M9" s="23">
        <f t="shared" si="4"/>
        <v>1301</v>
      </c>
      <c r="N9" s="23">
        <f t="shared" si="5"/>
        <v>1301</v>
      </c>
      <c r="O9" s="23">
        <f t="shared" si="6"/>
        <v>1301</v>
      </c>
      <c r="T9" s="7"/>
    </row>
    <row r="10" spans="1:20" ht="31.5" x14ac:dyDescent="0.4">
      <c r="A10" s="47">
        <v>6</v>
      </c>
      <c r="B10" s="48" t="s">
        <v>25</v>
      </c>
      <c r="C10" s="49"/>
      <c r="D10" s="51" t="s">
        <v>29</v>
      </c>
      <c r="E10" s="51">
        <v>1</v>
      </c>
      <c r="F10" s="52">
        <v>800</v>
      </c>
      <c r="G10" s="53">
        <v>906</v>
      </c>
      <c r="H10" s="53">
        <v>906</v>
      </c>
      <c r="I10" s="29">
        <f t="shared" si="0"/>
        <v>870.66666666666663</v>
      </c>
      <c r="J10" s="28">
        <f t="shared" si="1"/>
        <v>61.199128534100332</v>
      </c>
      <c r="K10" s="28">
        <f t="shared" si="2"/>
        <v>7.0289963859992728</v>
      </c>
      <c r="L10" s="23">
        <f t="shared" si="3"/>
        <v>870.66666666666663</v>
      </c>
      <c r="M10" s="23">
        <f t="shared" si="4"/>
        <v>870.66666666666663</v>
      </c>
      <c r="N10" s="23">
        <f t="shared" si="5"/>
        <v>870.67</v>
      </c>
      <c r="O10" s="23">
        <f t="shared" si="6"/>
        <v>870.67</v>
      </c>
      <c r="T10" s="7"/>
    </row>
    <row r="11" spans="1:20" ht="31.5" x14ac:dyDescent="0.4">
      <c r="A11" s="47">
        <v>7</v>
      </c>
      <c r="B11" s="48" t="s">
        <v>26</v>
      </c>
      <c r="C11" s="49"/>
      <c r="D11" s="51" t="s">
        <v>29</v>
      </c>
      <c r="E11" s="51">
        <v>1</v>
      </c>
      <c r="F11" s="52">
        <v>680</v>
      </c>
      <c r="G11" s="53">
        <v>750</v>
      </c>
      <c r="H11" s="53">
        <v>700</v>
      </c>
      <c r="I11" s="29">
        <f t="shared" si="0"/>
        <v>710</v>
      </c>
      <c r="J11" s="28">
        <f t="shared" si="1"/>
        <v>36.055512754639892</v>
      </c>
      <c r="K11" s="28">
        <f t="shared" si="2"/>
        <v>5.0782412330478719</v>
      </c>
      <c r="L11" s="23">
        <f t="shared" si="3"/>
        <v>710</v>
      </c>
      <c r="M11" s="23">
        <f t="shared" si="4"/>
        <v>710</v>
      </c>
      <c r="N11" s="23">
        <f t="shared" si="5"/>
        <v>710</v>
      </c>
      <c r="O11" s="23">
        <f t="shared" si="6"/>
        <v>710</v>
      </c>
      <c r="T11" s="7"/>
    </row>
    <row r="12" spans="1:20" ht="31.5" x14ac:dyDescent="0.4">
      <c r="A12" s="47">
        <v>8</v>
      </c>
      <c r="B12" s="48" t="s">
        <v>27</v>
      </c>
      <c r="C12" s="49"/>
      <c r="D12" s="51" t="s">
        <v>29</v>
      </c>
      <c r="E12" s="51">
        <v>1</v>
      </c>
      <c r="F12" s="52">
        <v>500</v>
      </c>
      <c r="G12" s="53">
        <v>703</v>
      </c>
      <c r="H12" s="53">
        <v>776</v>
      </c>
      <c r="I12" s="29">
        <f t="shared" si="0"/>
        <v>659.66666666666663</v>
      </c>
      <c r="J12" s="28">
        <f t="shared" si="1"/>
        <v>143.01165453673113</v>
      </c>
      <c r="K12" s="28">
        <f t="shared" si="2"/>
        <v>21.679381688236148</v>
      </c>
      <c r="L12" s="23">
        <f t="shared" si="3"/>
        <v>659.66666666666663</v>
      </c>
      <c r="M12" s="23">
        <f t="shared" si="4"/>
        <v>659.66666666666663</v>
      </c>
      <c r="N12" s="23">
        <f t="shared" si="5"/>
        <v>659.67</v>
      </c>
      <c r="O12" s="23">
        <f t="shared" si="6"/>
        <v>659.67</v>
      </c>
      <c r="T12" s="7"/>
    </row>
    <row r="13" spans="1:20" ht="19.149999999999999" customHeight="1" x14ac:dyDescent="0.4">
      <c r="A13" s="47">
        <v>9</v>
      </c>
      <c r="B13" s="48" t="s">
        <v>28</v>
      </c>
      <c r="C13" s="49"/>
      <c r="D13" s="51" t="s">
        <v>29</v>
      </c>
      <c r="E13" s="51">
        <v>1</v>
      </c>
      <c r="F13" s="50">
        <v>800</v>
      </c>
      <c r="G13" s="46">
        <v>970</v>
      </c>
      <c r="H13" s="46">
        <v>935</v>
      </c>
      <c r="I13" s="29">
        <f t="shared" ref="I13" si="7">AVERAGE(F13:H13)</f>
        <v>901.66666666666663</v>
      </c>
      <c r="J13" s="28">
        <f t="shared" ref="J13" si="8">SQRT(((SUM((POWER(H13-I13,2)),(POWER(G13-I13,2)),(POWER(F13-I13,2)))/(COLUMNS(F13:H13)-1))))</f>
        <v>89.768220063301541</v>
      </c>
      <c r="K13" s="28">
        <f t="shared" ref="K13" si="9">J13/I13*100</f>
        <v>9.955809988536215</v>
      </c>
      <c r="L13" s="23">
        <f t="shared" ref="L13" si="10">((E13/3)*(SUM(F13:H13)))</f>
        <v>901.66666666666663</v>
      </c>
      <c r="M13" s="23">
        <f t="shared" ref="M13" si="11">L13/E13</f>
        <v>901.66666666666663</v>
      </c>
      <c r="N13" s="23">
        <f t="shared" ref="N13" si="12">ROUND(M13,2)</f>
        <v>901.67</v>
      </c>
      <c r="O13" s="23">
        <f t="shared" ref="O13" si="13">N13*E13</f>
        <v>901.67</v>
      </c>
      <c r="T13" s="7"/>
    </row>
    <row r="14" spans="1:20" s="24" customFormat="1" ht="18.75" x14ac:dyDescent="0.25">
      <c r="A14" s="30" t="s">
        <v>16</v>
      </c>
      <c r="B14" s="31"/>
      <c r="C14" s="31"/>
      <c r="D14" s="19"/>
      <c r="E14" s="19"/>
      <c r="F14" s="19"/>
      <c r="G14" s="19"/>
      <c r="H14" s="19"/>
      <c r="I14" s="68">
        <v>21090</v>
      </c>
      <c r="J14" s="68"/>
      <c r="K14" s="25" t="s">
        <v>10</v>
      </c>
      <c r="L14" s="25"/>
      <c r="M14" s="25"/>
      <c r="N14" s="25"/>
      <c r="O14" s="26"/>
    </row>
    <row r="15" spans="1:20" s="24" customFormat="1" ht="18.75" x14ac:dyDescent="0.25">
      <c r="A15" s="69" t="s">
        <v>17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</row>
    <row r="16" spans="1:20" s="24" customFormat="1" ht="38.450000000000003" customHeight="1" x14ac:dyDescent="0.3">
      <c r="A16" s="70" t="s">
        <v>18</v>
      </c>
      <c r="B16" s="70"/>
      <c r="C16" s="70"/>
      <c r="D16" s="33"/>
      <c r="E16" s="33"/>
      <c r="F16" s="38"/>
      <c r="G16" s="38"/>
      <c r="H16" s="38"/>
      <c r="I16" s="14"/>
      <c r="J16" s="14"/>
      <c r="K16" s="14" t="s">
        <v>19</v>
      </c>
      <c r="L16" s="14"/>
      <c r="M16" s="14"/>
      <c r="N16" s="14"/>
      <c r="O16" s="14"/>
    </row>
    <row r="17" spans="1:15" s="24" customFormat="1" ht="18.75" x14ac:dyDescent="0.3">
      <c r="A17" s="71"/>
      <c r="B17" s="71"/>
      <c r="C17" s="71"/>
      <c r="D17" s="71"/>
      <c r="E17" s="33"/>
      <c r="F17" s="39"/>
      <c r="G17" s="32"/>
      <c r="H17" s="32"/>
      <c r="I17" s="10"/>
      <c r="J17" s="10"/>
      <c r="K17" s="72"/>
      <c r="L17" s="72"/>
      <c r="M17" s="10"/>
      <c r="N17" s="6"/>
      <c r="O17" s="6"/>
    </row>
    <row r="18" spans="1:15" s="24" customFormat="1" ht="18.75" x14ac:dyDescent="0.3">
      <c r="A18" s="13"/>
      <c r="B18" s="13"/>
      <c r="C18" s="13"/>
      <c r="D18" s="34"/>
      <c r="E18" s="33"/>
      <c r="F18" s="40"/>
      <c r="G18" s="15"/>
      <c r="H18" s="15"/>
      <c r="I18" s="10"/>
      <c r="J18" s="11"/>
      <c r="K18" s="10"/>
      <c r="L18" s="10"/>
      <c r="M18" s="10"/>
      <c r="N18" s="6"/>
      <c r="O18" s="6"/>
    </row>
    <row r="19" spans="1:15" s="24" customFormat="1" ht="18.75" x14ac:dyDescent="0.3">
      <c r="A19" s="13"/>
      <c r="B19" s="13"/>
      <c r="C19" s="13"/>
      <c r="D19" s="34"/>
      <c r="E19" s="33"/>
      <c r="F19" s="41"/>
      <c r="G19" s="9"/>
      <c r="H19" s="9"/>
      <c r="I19" s="10"/>
      <c r="J19" s="10"/>
      <c r="K19" s="10"/>
      <c r="L19" s="10"/>
      <c r="M19" s="10"/>
      <c r="N19" s="6"/>
      <c r="O19" s="6"/>
    </row>
    <row r="20" spans="1:15" s="24" customFormat="1" ht="18.75" x14ac:dyDescent="0.3">
      <c r="A20" s="13"/>
      <c r="B20" s="13"/>
      <c r="C20" s="13"/>
      <c r="D20" s="34"/>
      <c r="E20" s="33"/>
      <c r="F20" s="41"/>
      <c r="G20" s="16"/>
      <c r="H20" s="9"/>
      <c r="I20" s="12"/>
      <c r="J20" s="10"/>
      <c r="K20" s="10"/>
      <c r="L20" s="10"/>
      <c r="M20" s="12"/>
      <c r="N20" s="6"/>
      <c r="O20" s="6"/>
    </row>
    <row r="21" spans="1:15" s="27" customFormat="1" ht="18.75" x14ac:dyDescent="0.3">
      <c r="A21" s="65"/>
      <c r="B21" s="65"/>
      <c r="C21" s="65"/>
      <c r="D21" s="33"/>
      <c r="E21" s="33"/>
      <c r="F21" s="36"/>
      <c r="G21" s="42"/>
      <c r="H21" s="42"/>
      <c r="I21" s="8"/>
      <c r="J21" s="8"/>
      <c r="K21" s="8"/>
      <c r="L21" s="8"/>
      <c r="M21" s="8"/>
      <c r="N21" s="4"/>
      <c r="O21" s="4"/>
    </row>
    <row r="22" spans="1:15" s="24" customFormat="1" ht="18.75" x14ac:dyDescent="0.3">
      <c r="A22" s="66"/>
      <c r="B22" s="66"/>
      <c r="C22" s="66"/>
      <c r="D22" s="66"/>
      <c r="E22" s="33"/>
      <c r="F22" s="41"/>
      <c r="G22" s="5"/>
      <c r="H22" s="5"/>
      <c r="I22" s="6"/>
      <c r="J22" s="6"/>
      <c r="K22" s="67"/>
      <c r="L22" s="67"/>
      <c r="M22" s="6"/>
      <c r="N22" s="6"/>
      <c r="O22" s="6"/>
    </row>
    <row r="23" spans="1:15" s="24" customFormat="1" ht="18.75" x14ac:dyDescent="0.3">
      <c r="A23" s="4"/>
      <c r="B23" s="4"/>
      <c r="C23" s="4"/>
      <c r="D23" s="33"/>
      <c r="E23" s="33"/>
      <c r="F23" s="36"/>
      <c r="G23" s="43"/>
      <c r="H23" s="43"/>
      <c r="I23" s="4"/>
      <c r="J23" s="4"/>
      <c r="K23" s="4"/>
      <c r="L23" s="4"/>
      <c r="M23" s="4"/>
      <c r="N23" s="4"/>
      <c r="O23" s="4"/>
    </row>
    <row r="24" spans="1:15" s="24" customFormat="1" ht="18.75" x14ac:dyDescent="0.3">
      <c r="A24" s="4"/>
      <c r="B24" s="4"/>
      <c r="C24" s="4"/>
      <c r="D24" s="33"/>
      <c r="E24" s="33"/>
      <c r="F24" s="36"/>
      <c r="G24" s="43"/>
      <c r="H24" s="43"/>
      <c r="I24" s="4"/>
      <c r="J24" s="4"/>
      <c r="K24" s="4"/>
      <c r="L24" s="4"/>
      <c r="M24" s="4"/>
      <c r="N24" s="4"/>
      <c r="O24" s="4"/>
    </row>
    <row r="25" spans="1:15" s="24" customFormat="1" ht="18.75" x14ac:dyDescent="0.3">
      <c r="A25" s="4"/>
      <c r="B25" s="4"/>
      <c r="C25" s="4"/>
      <c r="D25" s="33"/>
      <c r="E25" s="33"/>
      <c r="F25" s="36"/>
      <c r="G25" s="43"/>
      <c r="H25" s="43"/>
      <c r="I25" s="4"/>
      <c r="J25" s="4"/>
      <c r="K25" s="4"/>
      <c r="L25" s="4"/>
      <c r="M25" s="4"/>
      <c r="N25" s="4"/>
      <c r="O25" s="4"/>
    </row>
    <row r="26" spans="1:15" s="24" customFormat="1" ht="18.75" x14ac:dyDescent="0.3">
      <c r="A26" s="4"/>
      <c r="B26" s="4"/>
      <c r="C26" s="4"/>
      <c r="D26" s="33"/>
      <c r="E26" s="33"/>
      <c r="F26" s="36"/>
      <c r="G26" s="43"/>
      <c r="H26" s="43"/>
      <c r="I26" s="4"/>
      <c r="J26" s="4"/>
      <c r="K26" s="4"/>
      <c r="L26" s="4"/>
      <c r="M26" s="4"/>
      <c r="N26" s="4"/>
      <c r="O26" s="4"/>
    </row>
    <row r="27" spans="1:15" s="24" customFormat="1" ht="18.75" x14ac:dyDescent="0.3">
      <c r="A27" s="4"/>
      <c r="B27" s="4"/>
      <c r="C27" s="4"/>
      <c r="D27" s="33"/>
      <c r="E27" s="33"/>
      <c r="F27" s="36"/>
      <c r="G27" s="43"/>
      <c r="H27" s="43"/>
      <c r="I27" s="4"/>
      <c r="J27" s="4"/>
      <c r="K27" s="4"/>
      <c r="L27" s="4"/>
      <c r="M27" s="4"/>
      <c r="N27" s="4"/>
      <c r="O27" s="4"/>
    </row>
    <row r="28" spans="1:15" s="24" customFormat="1" ht="18.75" x14ac:dyDescent="0.3">
      <c r="A28" s="4"/>
      <c r="B28" s="4"/>
      <c r="C28" s="4"/>
      <c r="D28" s="33"/>
      <c r="E28" s="33"/>
      <c r="F28" s="36"/>
      <c r="G28" s="43"/>
      <c r="H28" s="43"/>
      <c r="I28" s="4"/>
      <c r="J28" s="4"/>
      <c r="K28" s="4"/>
      <c r="L28" s="4"/>
      <c r="M28" s="4"/>
      <c r="N28" s="4"/>
      <c r="O28" s="4"/>
    </row>
    <row r="29" spans="1:15" s="24" customFormat="1" ht="18.75" x14ac:dyDescent="0.3">
      <c r="A29" s="4"/>
      <c r="B29" s="4"/>
      <c r="C29" s="4"/>
      <c r="D29" s="33"/>
      <c r="E29" s="33"/>
      <c r="F29" s="36"/>
      <c r="G29" s="43"/>
      <c r="H29" s="43"/>
      <c r="I29" s="4"/>
      <c r="J29" s="4"/>
      <c r="K29" s="4"/>
      <c r="L29" s="4"/>
      <c r="M29" s="4"/>
      <c r="N29" s="4"/>
      <c r="O29" s="4"/>
    </row>
    <row r="30" spans="1:15" s="24" customFormat="1" ht="18.75" x14ac:dyDescent="0.3">
      <c r="A30" s="4"/>
      <c r="B30" s="4"/>
      <c r="C30" s="4"/>
      <c r="D30" s="33"/>
      <c r="E30" s="33"/>
      <c r="F30" s="36"/>
      <c r="G30" s="43"/>
      <c r="H30" s="43"/>
      <c r="I30" s="4"/>
      <c r="J30" s="4"/>
      <c r="K30" s="4"/>
      <c r="L30" s="4"/>
      <c r="M30" s="4"/>
      <c r="N30" s="4"/>
      <c r="O30" s="4"/>
    </row>
    <row r="31" spans="1:15" s="24" customFormat="1" ht="18.75" x14ac:dyDescent="0.3">
      <c r="A31" s="4"/>
      <c r="B31" s="4"/>
      <c r="C31" s="4"/>
      <c r="D31" s="33"/>
      <c r="E31" s="33"/>
      <c r="F31" s="36"/>
      <c r="G31" s="43"/>
      <c r="H31" s="43"/>
      <c r="I31" s="4"/>
      <c r="J31" s="4"/>
      <c r="K31" s="4"/>
      <c r="L31" s="4"/>
      <c r="M31" s="4"/>
      <c r="N31" s="4"/>
      <c r="O31" s="4"/>
    </row>
    <row r="32" spans="1:15" s="24" customFormat="1" ht="18.75" x14ac:dyDescent="0.3">
      <c r="A32" s="4"/>
      <c r="B32" s="4"/>
      <c r="C32" s="4"/>
      <c r="D32" s="33"/>
      <c r="E32" s="33"/>
      <c r="F32" s="36"/>
      <c r="G32" s="43"/>
      <c r="H32" s="43"/>
      <c r="I32" s="4"/>
      <c r="J32" s="4"/>
      <c r="K32" s="4"/>
      <c r="L32" s="4"/>
      <c r="M32" s="4"/>
      <c r="N32" s="4"/>
      <c r="O32" s="4"/>
    </row>
    <row r="33" spans="1:15" s="24" customFormat="1" ht="18.75" x14ac:dyDescent="0.3">
      <c r="A33" s="4"/>
      <c r="B33" s="4"/>
      <c r="C33" s="4"/>
      <c r="D33" s="33"/>
      <c r="E33" s="33"/>
      <c r="F33" s="36"/>
      <c r="G33" s="43"/>
      <c r="H33" s="43"/>
      <c r="I33" s="4"/>
      <c r="J33" s="4"/>
      <c r="K33" s="4"/>
      <c r="L33" s="4"/>
      <c r="M33" s="4"/>
      <c r="N33" s="4"/>
      <c r="O33" s="4"/>
    </row>
    <row r="34" spans="1:15" s="24" customFormat="1" ht="18.75" x14ac:dyDescent="0.3">
      <c r="A34" s="4"/>
      <c r="B34" s="4"/>
      <c r="C34" s="4"/>
      <c r="D34" s="33"/>
      <c r="E34" s="33"/>
      <c r="F34" s="36"/>
      <c r="G34" s="43"/>
      <c r="H34" s="43"/>
      <c r="I34" s="4"/>
      <c r="J34" s="4"/>
      <c r="K34" s="4"/>
      <c r="L34" s="4"/>
      <c r="M34" s="4"/>
      <c r="N34" s="4"/>
      <c r="O34" s="4"/>
    </row>
    <row r="35" spans="1:15" s="24" customFormat="1" ht="18.75" x14ac:dyDescent="0.3">
      <c r="A35" s="4"/>
      <c r="B35" s="4"/>
      <c r="C35" s="4"/>
      <c r="D35" s="33"/>
      <c r="E35" s="33"/>
      <c r="F35" s="36"/>
      <c r="G35" s="43"/>
      <c r="H35" s="43"/>
      <c r="I35" s="4"/>
      <c r="J35" s="4"/>
      <c r="K35" s="4"/>
      <c r="L35" s="4"/>
      <c r="M35" s="4"/>
      <c r="N35" s="4"/>
      <c r="O35" s="4"/>
    </row>
    <row r="36" spans="1:15" s="24" customFormat="1" ht="18.75" x14ac:dyDescent="0.3">
      <c r="A36" s="4"/>
      <c r="B36" s="4"/>
      <c r="C36" s="4"/>
      <c r="D36" s="33"/>
      <c r="E36" s="33"/>
      <c r="F36" s="36"/>
      <c r="G36" s="43"/>
      <c r="H36" s="43"/>
      <c r="I36" s="4"/>
      <c r="J36" s="4"/>
      <c r="K36" s="4"/>
      <c r="L36" s="4"/>
      <c r="M36" s="4"/>
      <c r="N36" s="4"/>
      <c r="O36" s="4"/>
    </row>
    <row r="37" spans="1:15" s="24" customFormat="1" ht="18.75" x14ac:dyDescent="0.3">
      <c r="A37" s="4"/>
      <c r="B37" s="4"/>
      <c r="C37" s="4"/>
      <c r="D37" s="33"/>
      <c r="E37" s="33"/>
      <c r="F37" s="36"/>
      <c r="G37" s="43"/>
      <c r="H37" s="43"/>
      <c r="I37" s="4"/>
      <c r="J37" s="4"/>
      <c r="K37" s="4"/>
      <c r="L37" s="4"/>
      <c r="M37" s="4"/>
      <c r="N37" s="4"/>
      <c r="O37" s="4"/>
    </row>
    <row r="38" spans="1:15" s="24" customFormat="1" ht="18.75" x14ac:dyDescent="0.3">
      <c r="A38" s="4"/>
      <c r="B38" s="4"/>
      <c r="C38" s="4"/>
      <c r="D38" s="33"/>
      <c r="E38" s="33"/>
      <c r="F38" s="36"/>
      <c r="G38" s="43"/>
      <c r="H38" s="43"/>
      <c r="I38" s="4"/>
      <c r="J38" s="4"/>
      <c r="K38" s="4"/>
      <c r="L38" s="4"/>
      <c r="M38" s="4"/>
      <c r="N38" s="4"/>
      <c r="O38" s="4"/>
    </row>
    <row r="39" spans="1:15" s="24" customFormat="1" ht="18.75" x14ac:dyDescent="0.3">
      <c r="A39" s="4"/>
      <c r="B39" s="4"/>
      <c r="C39" s="4"/>
      <c r="D39" s="33"/>
      <c r="E39" s="33"/>
      <c r="F39" s="36"/>
      <c r="G39" s="43"/>
      <c r="H39" s="43"/>
      <c r="I39" s="4"/>
      <c r="J39" s="4"/>
      <c r="K39" s="4"/>
      <c r="L39" s="4"/>
      <c r="M39" s="4"/>
      <c r="N39" s="4"/>
      <c r="O39" s="4"/>
    </row>
    <row r="40" spans="1:15" s="24" customFormat="1" ht="18.75" x14ac:dyDescent="0.3">
      <c r="A40" s="4"/>
      <c r="B40" s="4"/>
      <c r="C40" s="4"/>
      <c r="D40" s="33"/>
      <c r="E40" s="33"/>
      <c r="F40" s="36"/>
      <c r="G40" s="43"/>
      <c r="H40" s="43"/>
      <c r="I40" s="4"/>
      <c r="J40" s="4"/>
      <c r="K40" s="4"/>
      <c r="L40" s="4"/>
      <c r="M40" s="4"/>
      <c r="N40" s="4"/>
      <c r="O40" s="4"/>
    </row>
    <row r="41" spans="1:15" s="24" customFormat="1" ht="18.75" x14ac:dyDescent="0.3">
      <c r="A41" s="4"/>
      <c r="B41" s="4"/>
      <c r="C41" s="4"/>
      <c r="D41" s="33"/>
      <c r="E41" s="33"/>
      <c r="F41" s="36"/>
      <c r="G41" s="43"/>
      <c r="H41" s="43"/>
      <c r="I41" s="4"/>
      <c r="J41" s="4"/>
      <c r="K41" s="4"/>
      <c r="L41" s="4"/>
      <c r="M41" s="4"/>
      <c r="N41" s="4"/>
      <c r="O41" s="4"/>
    </row>
    <row r="42" spans="1:15" s="24" customFormat="1" ht="18.75" x14ac:dyDescent="0.3">
      <c r="A42" s="4"/>
      <c r="B42" s="4"/>
      <c r="C42" s="4"/>
      <c r="D42" s="33"/>
      <c r="E42" s="33"/>
      <c r="F42" s="36"/>
      <c r="G42" s="43"/>
      <c r="H42" s="43"/>
      <c r="I42" s="4"/>
      <c r="J42" s="4"/>
      <c r="K42" s="4"/>
      <c r="L42" s="4"/>
      <c r="M42" s="4"/>
      <c r="N42" s="4"/>
      <c r="O42" s="4"/>
    </row>
    <row r="43" spans="1:15" s="24" customFormat="1" ht="18.75" x14ac:dyDescent="0.3">
      <c r="A43" s="4"/>
      <c r="B43" s="4"/>
      <c r="C43" s="4"/>
      <c r="D43" s="33"/>
      <c r="E43" s="33"/>
      <c r="F43" s="36"/>
      <c r="G43" s="43"/>
      <c r="H43" s="43"/>
      <c r="I43" s="4"/>
      <c r="J43" s="4"/>
      <c r="K43" s="4"/>
      <c r="L43" s="4"/>
      <c r="M43" s="4"/>
      <c r="N43" s="4"/>
      <c r="O43" s="4"/>
    </row>
    <row r="44" spans="1:15" s="1" customFormat="1" x14ac:dyDescent="0.2">
      <c r="A44" s="2"/>
      <c r="B44" s="2"/>
      <c r="C44" s="2"/>
      <c r="D44" s="35"/>
      <c r="E44" s="35"/>
      <c r="F44" s="44"/>
      <c r="G44" s="45"/>
      <c r="H44" s="45"/>
      <c r="I44" s="2"/>
      <c r="J44" s="2"/>
      <c r="K44" s="2"/>
      <c r="L44" s="2"/>
      <c r="M44" s="2"/>
      <c r="N44" s="2"/>
      <c r="O44" s="2"/>
    </row>
    <row r="45" spans="1:15" s="1" customFormat="1" x14ac:dyDescent="0.2">
      <c r="A45" s="2"/>
      <c r="B45" s="2"/>
      <c r="C45" s="2"/>
      <c r="D45" s="35"/>
      <c r="E45" s="35"/>
      <c r="F45" s="44"/>
      <c r="G45" s="45"/>
      <c r="H45" s="45"/>
      <c r="I45" s="2"/>
      <c r="J45" s="2"/>
      <c r="K45" s="2"/>
      <c r="L45" s="2"/>
      <c r="M45" s="2"/>
      <c r="N45" s="2"/>
      <c r="O45" s="2"/>
    </row>
    <row r="46" spans="1:15" s="1" customFormat="1" x14ac:dyDescent="0.2">
      <c r="A46" s="2"/>
      <c r="B46" s="2"/>
      <c r="C46" s="2"/>
      <c r="D46" s="35"/>
      <c r="E46" s="35"/>
      <c r="F46" s="44"/>
      <c r="G46" s="45"/>
      <c r="H46" s="45"/>
      <c r="I46" s="2"/>
      <c r="J46" s="2"/>
      <c r="K46" s="2"/>
      <c r="L46" s="2"/>
      <c r="M46" s="2"/>
      <c r="N46" s="2"/>
      <c r="O46" s="2"/>
    </row>
    <row r="47" spans="1:15" s="1" customFormat="1" x14ac:dyDescent="0.2">
      <c r="A47" s="2"/>
      <c r="B47" s="2"/>
      <c r="C47" s="2"/>
      <c r="D47" s="35"/>
      <c r="E47" s="35"/>
      <c r="F47" s="44"/>
      <c r="G47" s="45"/>
      <c r="H47" s="45"/>
      <c r="I47" s="2"/>
      <c r="J47" s="2"/>
      <c r="K47" s="2"/>
      <c r="L47" s="2"/>
      <c r="M47" s="2"/>
      <c r="N47" s="2"/>
      <c r="O47" s="2"/>
    </row>
    <row r="48" spans="1:15" s="1" customFormat="1" x14ac:dyDescent="0.2">
      <c r="A48" s="2"/>
      <c r="B48" s="2"/>
      <c r="C48" s="2"/>
      <c r="D48" s="35"/>
      <c r="E48" s="35"/>
      <c r="F48" s="44"/>
      <c r="G48" s="45"/>
      <c r="H48" s="45"/>
      <c r="I48" s="2"/>
      <c r="J48" s="2"/>
      <c r="K48" s="2"/>
      <c r="L48" s="2"/>
      <c r="M48" s="2"/>
      <c r="N48" s="2"/>
      <c r="O48" s="2"/>
    </row>
    <row r="49" spans="1:15" s="1" customFormat="1" x14ac:dyDescent="0.2">
      <c r="A49" s="2"/>
      <c r="B49" s="2"/>
      <c r="C49" s="2"/>
      <c r="D49" s="35"/>
      <c r="E49" s="35"/>
      <c r="F49" s="44"/>
      <c r="G49" s="45"/>
      <c r="H49" s="45"/>
      <c r="I49" s="2"/>
      <c r="J49" s="2"/>
      <c r="K49" s="2"/>
      <c r="L49" s="2"/>
      <c r="M49" s="2"/>
      <c r="N49" s="2"/>
      <c r="O49" s="2"/>
    </row>
    <row r="50" spans="1:15" s="1" customFormat="1" x14ac:dyDescent="0.2">
      <c r="A50" s="2"/>
      <c r="B50" s="2"/>
      <c r="C50" s="2"/>
      <c r="D50" s="35"/>
      <c r="E50" s="35"/>
      <c r="F50" s="44"/>
      <c r="G50" s="45"/>
      <c r="H50" s="45"/>
      <c r="I50" s="2"/>
      <c r="J50" s="2"/>
      <c r="K50" s="2"/>
      <c r="L50" s="2"/>
      <c r="M50" s="2"/>
      <c r="N50" s="2"/>
      <c r="O50" s="2"/>
    </row>
    <row r="51" spans="1:15" s="1" customFormat="1" x14ac:dyDescent="0.2">
      <c r="A51" s="2"/>
      <c r="B51" s="2"/>
      <c r="C51" s="2"/>
      <c r="D51" s="35"/>
      <c r="E51" s="35"/>
      <c r="F51" s="44"/>
      <c r="G51" s="45"/>
      <c r="H51" s="45"/>
      <c r="I51" s="2"/>
      <c r="J51" s="2"/>
      <c r="K51" s="2"/>
      <c r="L51" s="2"/>
      <c r="M51" s="2"/>
      <c r="N51" s="2"/>
      <c r="O51" s="2"/>
    </row>
    <row r="52" spans="1:15" s="1" customFormat="1" x14ac:dyDescent="0.2">
      <c r="A52" s="2"/>
      <c r="B52" s="2"/>
      <c r="C52" s="2"/>
      <c r="D52" s="35"/>
      <c r="E52" s="35"/>
      <c r="F52" s="44"/>
      <c r="G52" s="45"/>
      <c r="H52" s="45"/>
      <c r="I52" s="2"/>
      <c r="J52" s="2"/>
      <c r="K52" s="2"/>
      <c r="L52" s="2"/>
      <c r="M52" s="2"/>
      <c r="N52" s="2"/>
      <c r="O52" s="2"/>
    </row>
    <row r="53" spans="1:15" s="1" customFormat="1" x14ac:dyDescent="0.2">
      <c r="A53" s="2"/>
      <c r="B53" s="2"/>
      <c r="C53" s="2"/>
      <c r="D53" s="35"/>
      <c r="E53" s="35"/>
      <c r="F53" s="44"/>
      <c r="G53" s="45"/>
      <c r="H53" s="45"/>
      <c r="I53" s="2"/>
      <c r="J53" s="2"/>
      <c r="K53" s="2"/>
      <c r="L53" s="2"/>
      <c r="M53" s="2"/>
      <c r="N53" s="2"/>
      <c r="O53" s="2"/>
    </row>
    <row r="54" spans="1:15" s="1" customFormat="1" x14ac:dyDescent="0.2">
      <c r="A54" s="2"/>
      <c r="B54" s="2"/>
      <c r="C54" s="2"/>
      <c r="D54" s="35"/>
      <c r="E54" s="35"/>
      <c r="F54" s="44"/>
      <c r="G54" s="45"/>
      <c r="H54" s="45"/>
      <c r="I54" s="2"/>
      <c r="J54" s="2"/>
      <c r="K54" s="2"/>
      <c r="L54" s="2"/>
      <c r="M54" s="2"/>
      <c r="N54" s="2"/>
      <c r="O54" s="2"/>
    </row>
    <row r="55" spans="1:15" s="1" customFormat="1" x14ac:dyDescent="0.2">
      <c r="A55" s="2"/>
      <c r="B55" s="2"/>
      <c r="C55" s="2"/>
      <c r="D55" s="35"/>
      <c r="E55" s="35"/>
      <c r="F55" s="44"/>
      <c r="G55" s="45"/>
      <c r="H55" s="45"/>
      <c r="I55" s="2"/>
      <c r="J55" s="2"/>
      <c r="K55" s="2"/>
      <c r="L55" s="2"/>
      <c r="M55" s="2"/>
      <c r="N55" s="2"/>
      <c r="O55" s="2"/>
    </row>
    <row r="56" spans="1:15" s="1" customFormat="1" x14ac:dyDescent="0.2">
      <c r="A56" s="2"/>
      <c r="B56" s="2"/>
      <c r="C56" s="2"/>
      <c r="D56" s="35"/>
      <c r="E56" s="35"/>
      <c r="F56" s="44"/>
      <c r="G56" s="45"/>
      <c r="H56" s="45"/>
      <c r="I56" s="2"/>
      <c r="J56" s="2"/>
      <c r="K56" s="2"/>
      <c r="L56" s="2"/>
      <c r="M56" s="2"/>
      <c r="N56" s="2"/>
      <c r="O56" s="2"/>
    </row>
    <row r="57" spans="1:15" s="1" customFormat="1" x14ac:dyDescent="0.2">
      <c r="A57" s="2"/>
      <c r="B57" s="2"/>
      <c r="C57" s="2"/>
      <c r="D57" s="35"/>
      <c r="E57" s="35"/>
      <c r="F57" s="44"/>
      <c r="G57" s="45"/>
      <c r="H57" s="45"/>
      <c r="I57" s="2"/>
      <c r="J57" s="2"/>
      <c r="K57" s="2"/>
      <c r="L57" s="2"/>
      <c r="M57" s="2"/>
      <c r="N57" s="2"/>
      <c r="O57" s="2"/>
    </row>
  </sheetData>
  <mergeCells count="18">
    <mergeCell ref="A21:C21"/>
    <mergeCell ref="A22:D22"/>
    <mergeCell ref="K22:L22"/>
    <mergeCell ref="I14:J14"/>
    <mergeCell ref="A15:O15"/>
    <mergeCell ref="A16:C16"/>
    <mergeCell ref="A17:D17"/>
    <mergeCell ref="K17:L17"/>
    <mergeCell ref="K1:O1"/>
    <mergeCell ref="A2:O2"/>
    <mergeCell ref="A3:A4"/>
    <mergeCell ref="B3:B4"/>
    <mergeCell ref="C3:C4"/>
    <mergeCell ref="D3:D4"/>
    <mergeCell ref="E3:E4"/>
    <mergeCell ref="F3:H3"/>
    <mergeCell ref="I3:K3"/>
    <mergeCell ref="L3:O3"/>
  </mergeCells>
  <pageMargins left="0.31496062992125984" right="0.11811023622047245" top="0.35" bottom="0.38" header="0.31496062992125984" footer="0.31496062992125984"/>
  <pageSetup paperSize="9" scale="49" fitToHeight="2" orientation="landscape" r:id="rId1"/>
  <rowBreaks count="1" manualBreakCount="1">
    <brk id="1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окна</vt:lpstr>
      <vt:lpstr>окна!Область_печати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ЮР ГРУППА</cp:lastModifiedBy>
  <cp:lastPrinted>2026-04-17T03:31:59Z</cp:lastPrinted>
  <dcterms:created xsi:type="dcterms:W3CDTF">2014-01-15T18:15:09Z</dcterms:created>
  <dcterms:modified xsi:type="dcterms:W3CDTF">2026-07-22T06:45:01Z</dcterms:modified>
</cp:coreProperties>
</file>