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1"/>
    <sheet name="Лист1" sheetId="2" state="visible" r:id="rId2"/>
  </sheets>
  <definedNames>
    <definedName name="_xlnm.Print_Area" localSheetId="0">'Расчет цены'!$A$1:$N$18</definedName>
  </definedNames>
  <calcPr/>
</workbook>
</file>

<file path=xl/sharedStrings.xml><?xml version="1.0" encoding="utf-8"?>
<sst xmlns="http://schemas.openxmlformats.org/spreadsheetml/2006/main" count="23" uniqueCount="23">
  <si>
    <t xml:space="preserve">Обоснование начальной (максимальной) цены контракта (НМЦК) на оказание приобретение радиопоискового комплекса</t>
  </si>
  <si>
    <t>№</t>
  </si>
  <si>
    <t xml:space="preserve">Объект закупки</t>
  </si>
  <si>
    <t xml:space="preserve">Ед. изм</t>
  </si>
  <si>
    <t>Кол-во</t>
  </si>
  <si>
    <t xml:space="preserve">Коммерческие предложения (руб./ед.изм.)</t>
  </si>
  <si>
    <t xml:space="preserve">Оценка однородности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</si>
  <si>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рынка)*</t>
  </si>
  <si>
    <t xml:space="preserve">Реестровый номер на ЕАТ Березка 100088847225100096</t>
  </si>
  <si>
    <t xml:space="preserve">Реестровый номер на ЕАТ Березка 100021159125100041</t>
  </si>
  <si>
    <t xml:space="preserve">Реестровый номер на ЕАТ Березка 100042469125100078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</si>
  <si>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</si>
  <si>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</si>
  <si>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3"/>
        <rFont val="Tinos"/>
      </rPr>
      <t xml:space="preserve">         (не должен превышать 33%)</t>
    </r>
  </si>
  <si>
    <t xml:space="preserve"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</si>
  <si>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Цена за единицу товара (руб.)</t>
  </si>
  <si>
    <t xml:space="preserve">Цена за единицу товара, с округлением  до сотых долей после запятой (руб.)</t>
  </si>
  <si>
    <t xml:space="preserve">НМЦК с учетом округления цены за единицу (руб.)</t>
  </si>
  <si>
    <t xml:space="preserve">Приобретение радиопоискового комплекса</t>
  </si>
  <si>
    <t>комплект</t>
  </si>
  <si>
    <t xml:space="preserve">ИТОГО </t>
  </si>
  <si>
    <t xml:space="preserve">В результате проведенного расчета НМЦК составила: 13 400,00 рублей (Тринадцать тысяч четыреста рублей 00 копеек).                                                                                                                                                                                        </t>
  </si>
  <si>
    <t xml:space="preserve">* При определении НМЦК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 Расчет производен в соответствии с положениями Постановления Правительства Российской Федерации от 23 декабря 2024 г. № 1875 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</si>
</sst>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000"/>
    <numFmt numFmtId="161" formatCode="0.0000"/>
  </numFmts>
  <fonts count="13">
    <font>
      <sz val="11.000000"/>
      <color theme="1"/>
      <name val="Calibri"/>
      <scheme val="minor"/>
    </font>
    <font>
      <sz val="11.000000"/>
      <color theme="1"/>
      <name val="Tinos"/>
    </font>
    <font>
      <sz val="10.000000"/>
      <name val="Tinos"/>
    </font>
    <font>
      <sz val="14.000000"/>
      <name val="Tinos"/>
    </font>
    <font>
      <b/>
      <sz val="13.000000"/>
      <name val="Tinos"/>
    </font>
    <font>
      <b/>
      <sz val="12.000000"/>
      <name val="Tinos"/>
    </font>
    <font>
      <sz val="12.000000"/>
      <name val="Tinos"/>
    </font>
    <font>
      <sz val="13.000000"/>
      <name val="Tinos"/>
    </font>
    <font>
      <b/>
      <sz val="11.000000"/>
      <name val="Tinos"/>
    </font>
    <font>
      <b/>
      <sz val="14.000000"/>
      <name val="Tinos"/>
    </font>
    <font>
      <sz val="11.000000"/>
      <name val="Tinos"/>
    </font>
    <font>
      <b/>
      <sz val="11.500000"/>
      <name val="Tinos"/>
    </font>
    <font>
      <sz val="11.500000"/>
      <name val="Tinos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/>
    <xf fontId="2" fillId="0" borderId="0" numFmtId="0" xfId="0" applyFont="1"/>
    <xf fontId="3" fillId="2" borderId="0" numFmtId="0" xfId="0" applyFont="1" applyFill="1" applyAlignment="1">
      <alignment horizontal="right" vertical="center" wrapText="1"/>
    </xf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6" fillId="0" borderId="0" numFmtId="0" xfId="0" applyFont="1" applyAlignment="1">
      <alignment horizontal="left" vertical="center" wrapText="1"/>
    </xf>
    <xf fontId="6" fillId="0" borderId="1" numFmtId="0" xfId="0" applyFont="1" applyBorder="1" applyAlignment="1">
      <alignment horizontal="left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7" fillId="0" borderId="5" numFmtId="0" xfId="0" applyFont="1" applyBorder="1"/>
    <xf fontId="7" fillId="0" borderId="6" numFmtId="0" xfId="0" applyFont="1" applyBorder="1"/>
    <xf fontId="4" fillId="0" borderId="3" numFmtId="2" xfId="0" applyNumberFormat="1" applyFont="1" applyBorder="1" applyAlignment="1">
      <alignment horizontal="center" vertical="top" wrapText="1"/>
    </xf>
    <xf fontId="4" fillId="0" borderId="3" numFmtId="0" xfId="0" applyFont="1" applyBorder="1" applyAlignment="1">
      <alignment horizontal="center" vertical="top" wrapText="1"/>
    </xf>
    <xf fontId="5" fillId="0" borderId="7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7" fillId="0" borderId="2" numFmtId="0" xfId="0" applyFont="1" applyBorder="1" applyAlignment="1">
      <alignment horizontal="center" vertical="top" wrapText="1"/>
    </xf>
    <xf fontId="5" fillId="0" borderId="8" numFmtId="0" xfId="0" applyFont="1" applyBorder="1" applyAlignment="1">
      <alignment horizontal="center" vertical="center" wrapText="1"/>
    </xf>
    <xf fontId="7" fillId="0" borderId="8" numFmtId="0" xfId="0" applyFont="1" applyBorder="1" applyAlignment="1">
      <alignment horizontal="center" vertical="center" wrapText="1"/>
    </xf>
    <xf fontId="7" fillId="0" borderId="8" numFmtId="4" xfId="0" applyNumberFormat="1" applyFont="1" applyBorder="1" applyAlignment="1">
      <alignment horizontal="center" vertical="center" wrapText="1"/>
    </xf>
    <xf fontId="7" fillId="0" borderId="8" numFmtId="160" xfId="0" applyNumberFormat="1" applyFont="1" applyBorder="1" applyAlignment="1">
      <alignment horizontal="center" vertical="center" wrapText="1"/>
    </xf>
    <xf fontId="7" fillId="0" borderId="8" numFmtId="0" xfId="0" applyFont="1" applyBorder="1" applyAlignment="1">
      <alignment horizontal="center" vertical="center"/>
    </xf>
    <xf fontId="4" fillId="0" borderId="8" numFmtId="2" xfId="0" applyNumberFormat="1" applyFont="1" applyBorder="1" applyAlignment="1">
      <alignment horizontal="center" vertical="center" wrapText="1"/>
    </xf>
    <xf fontId="4" fillId="0" borderId="8" numFmtId="161" xfId="0" applyNumberFormat="1" applyFont="1" applyBorder="1" applyAlignment="1">
      <alignment horizontal="center" vertical="center" wrapText="1"/>
    </xf>
    <xf fontId="2" fillId="0" borderId="0" numFmtId="4" xfId="0" applyNumberFormat="1" applyFont="1"/>
    <xf fontId="2" fillId="0" borderId="0" numFmtId="0" xfId="0" applyFont="1" applyAlignment="1">
      <alignment horizontal="center" vertical="top"/>
    </xf>
    <xf fontId="5" fillId="0" borderId="8" numFmtId="2" xfId="0" applyNumberFormat="1" applyFont="1" applyBorder="1" applyAlignment="1">
      <alignment horizontal="right" vertical="center" wrapText="1"/>
    </xf>
    <xf fontId="4" fillId="0" borderId="8" numFmtId="2" xfId="0" applyNumberFormat="1" applyFont="1" applyBorder="1" applyAlignment="1">
      <alignment horizontal="right" vertical="center" wrapText="1"/>
    </xf>
    <xf fontId="4" fillId="0" borderId="9" numFmtId="4" xfId="0" applyNumberFormat="1" applyFont="1" applyBorder="1" applyAlignment="1">
      <alignment horizontal="center" vertical="center" wrapText="1"/>
    </xf>
    <xf fontId="2" fillId="0" borderId="0" numFmtId="0" xfId="0" applyFont="1" applyAlignment="1">
      <alignment vertical="center"/>
    </xf>
    <xf fontId="9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10" fillId="0" borderId="0" numFmtId="0" xfId="0" applyFont="1" applyAlignment="1">
      <alignment horizontal="left" wrapText="1"/>
    </xf>
    <xf fontId="11" fillId="0" borderId="0" numFmtId="0" xfId="0" applyFont="1" applyAlignment="1">
      <alignment horizontal="center"/>
    </xf>
    <xf fontId="10" fillId="0" borderId="0" numFmtId="0" xfId="0" applyFont="1"/>
    <xf fontId="12" fillId="0" borderId="0" numFmtId="0" xfId="0" applyFont="1"/>
    <xf fontId="5" fillId="0" borderId="0" numFmtId="0" xfId="0" applyFont="1" applyAlignment="1" applyProtection="1">
      <alignment horizontal="left" vertical="top" wrapText="1"/>
      <protection locked="0"/>
    </xf>
    <xf fontId="6" fillId="0" borderId="0" numFmtId="0" xfId="0" applyFont="1" applyAlignment="1" applyProtection="1">
      <alignment wrapText="1"/>
      <protection locked="0"/>
    </xf>
    <xf fontId="6" fillId="0" borderId="0" numFmtId="0" xfId="0" applyFont="1"/>
    <xf fontId="12" fillId="0" borderId="0" numFmtId="0" xfId="0" applyFont="1" applyAlignment="1" applyProtection="1">
      <alignment vertical="center"/>
      <protection locked="0"/>
    </xf>
    <xf fontId="6" fillId="0" borderId="0" numFmtId="0" xfId="0" applyFont="1" applyAlignment="1" applyProtection="1">
      <alignment horizontal="left" vertical="center" wrapText="1"/>
      <protection locked="0"/>
    </xf>
    <xf fontId="6" fillId="0" borderId="1" numFmtId="0" xfId="0" applyFont="1" applyBorder="1"/>
    <xf fontId="10" fillId="0" borderId="0" numFmtId="0" xfId="0" applyFont="1" applyAlignment="1" applyProtection="1">
      <alignment horizontal="center" wrapText="1"/>
      <protection locked="0"/>
    </xf>
    <xf fontId="6" fillId="0" borderId="0" numFmtId="0" xfId="0" applyFont="1" applyAlignment="1">
      <alignment wrapText="1"/>
    </xf>
    <xf fontId="5" fillId="0" borderId="0" numFmtId="0" xfId="0" applyFont="1" applyAlignment="1">
      <alignment wrapText="1"/>
    </xf>
    <xf fontId="6" fillId="0" borderId="0" numFmtId="161" xfId="0" applyNumberFormat="1" applyFont="1" applyAlignment="1" applyProtection="1">
      <alignment horizontal="center" vertical="center"/>
      <protection locked="0"/>
    </xf>
    <xf fontId="6" fillId="0" borderId="0" numFmtId="0" xfId="0" applyFont="1" applyAlignment="1" applyProtection="1">
      <alignment horizontal="center" wrapText="1"/>
      <protection locked="0"/>
    </xf>
    <xf fontId="10" fillId="0" borderId="0" numFmtId="0" xfId="0" applyFont="1" applyAlignment="1" applyProtection="1">
      <alignment wrapText="1"/>
    </xf>
    <xf fontId="5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73948</xdr:colOff>
      <xdr:row>5</xdr:row>
      <xdr:rowOff>1509563</xdr:rowOff>
    </xdr:from>
    <xdr:to>
      <xdr:col>9</xdr:col>
      <xdr:colOff>982042</xdr:colOff>
      <xdr:row>5</xdr:row>
      <xdr:rowOff>1858714</xdr:rowOff>
    </xdr:to>
    <xdr:pic>
      <xdr:nvPicPr>
        <xdr:cNvPr id="1273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18557</xdr:colOff>
      <xdr:row>5</xdr:row>
      <xdr:rowOff>934491</xdr:rowOff>
    </xdr:from>
    <xdr:to>
      <xdr:col>8</xdr:col>
      <xdr:colOff>991334</xdr:colOff>
      <xdr:row>5</xdr:row>
      <xdr:rowOff>1365795</xdr:rowOff>
    </xdr:to>
    <xdr:pic>
      <xdr:nvPicPr>
        <xdr:cNvPr id="1274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45577</xdr:colOff>
      <xdr:row>5</xdr:row>
      <xdr:rowOff>2397843</xdr:rowOff>
    </xdr:from>
    <xdr:to>
      <xdr:col>10</xdr:col>
      <xdr:colOff>1595250</xdr:colOff>
      <xdr:row>5</xdr:row>
      <xdr:rowOff>2798339</xdr:rowOff>
    </xdr:to>
    <xdr:pic>
      <xdr:nvPicPr>
        <xdr:cNvPr id="1275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1418427" y="4055193"/>
          <a:ext cx="1549672" cy="400495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208359</xdr:colOff>
      <xdr:row>5</xdr:row>
      <xdr:rowOff>1981944</xdr:rowOff>
    </xdr:from>
    <xdr:to>
      <xdr:col>10</xdr:col>
      <xdr:colOff>353233</xdr:colOff>
      <xdr:row>5</xdr:row>
      <xdr:rowOff>2207865</xdr:rowOff>
    </xdr:to>
    <xdr:pic>
      <xdr:nvPicPr>
        <xdr:cNvPr id="1276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70" workbookViewId="0">
      <selection activeCell="N15" activeCellId="0" sqref="N15"/>
    </sheetView>
  </sheetViews>
  <sheetFormatPr defaultRowHeight="12.75" customHeight="1"/>
  <cols>
    <col customWidth="1" min="1" max="1" style="2" width="3.5703125"/>
    <col customWidth="1" min="2" max="2" style="2" width="32.28515625"/>
    <col customWidth="1" min="3" max="3" style="2" width="12.57421875"/>
    <col customWidth="1" min="4" max="4" style="2" width="13"/>
    <col customWidth="1" min="5" max="5" style="2" width="20.7109375"/>
    <col customWidth="1" min="6" max="6" style="2" width="21.85546875"/>
    <col customWidth="1" min="7" max="7" style="2" width="21"/>
    <col customWidth="1" min="8" max="8" style="2" width="15.5703125"/>
    <col customWidth="1" min="9" max="9" style="2" width="15.42578125"/>
    <col customWidth="1" min="10" max="10" style="2" width="15.5703125"/>
    <col customWidth="1" min="11" max="11" style="2" width="26.28515625"/>
    <col customWidth="1" min="12" max="12" style="2" width="16.42578125"/>
    <col customWidth="1" min="13" max="13" style="2" width="15.42578125"/>
    <col customWidth="1" min="14" max="14" style="2" width="18.85546875"/>
    <col bestFit="1" customWidth="1" min="15" max="17" style="2" width="10.28515625"/>
    <col customWidth="1" min="18" max="257" style="2" width="9.140625"/>
    <col min="258" max="16384" style="1" width="9.140625"/>
  </cols>
  <sheetData>
    <row r="1" s="2" customFormat="1" ht="33" customHeight="1">
      <c r="K1" s="3"/>
      <c r="L1" s="1"/>
      <c r="M1" s="1"/>
      <c r="N1" s="1"/>
    </row>
    <row r="2" ht="38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7.5" customHeight="1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ht="48.75" customHeight="1">
      <c r="A5" s="8" t="s">
        <v>1</v>
      </c>
      <c r="B5" s="9" t="s">
        <v>2</v>
      </c>
      <c r="C5" s="10" t="s">
        <v>3</v>
      </c>
      <c r="D5" s="10" t="s">
        <v>4</v>
      </c>
      <c r="E5" s="11" t="s">
        <v>5</v>
      </c>
      <c r="F5" s="12"/>
      <c r="G5" s="13"/>
      <c r="H5" s="14" t="s">
        <v>6</v>
      </c>
      <c r="I5" s="14"/>
      <c r="J5" s="14"/>
      <c r="K5" s="15" t="s">
        <v>7</v>
      </c>
      <c r="L5" s="15"/>
      <c r="M5" s="15"/>
      <c r="N5" s="15"/>
    </row>
    <row r="6" ht="222" customHeight="1">
      <c r="A6" s="16"/>
      <c r="B6" s="8"/>
      <c r="C6" s="17"/>
      <c r="D6" s="17"/>
      <c r="E6" s="18" t="s">
        <v>8</v>
      </c>
      <c r="F6" s="18" t="s">
        <v>9</v>
      </c>
      <c r="G6" s="18" t="s">
        <v>10</v>
      </c>
      <c r="H6" s="19" t="s">
        <v>11</v>
      </c>
      <c r="I6" s="19" t="s">
        <v>12</v>
      </c>
      <c r="J6" s="19" t="s">
        <v>13</v>
      </c>
      <c r="K6" s="20" t="s">
        <v>14</v>
      </c>
      <c r="L6" s="19" t="s">
        <v>15</v>
      </c>
      <c r="M6" s="19" t="s">
        <v>16</v>
      </c>
      <c r="N6" s="19" t="s">
        <v>17</v>
      </c>
    </row>
    <row r="7" ht="132" customHeight="1">
      <c r="A7" s="21">
        <v>1</v>
      </c>
      <c r="B7" s="22" t="s">
        <v>18</v>
      </c>
      <c r="C7" s="22" t="s">
        <v>19</v>
      </c>
      <c r="D7" s="22">
        <v>1</v>
      </c>
      <c r="E7" s="23">
        <v>13850</v>
      </c>
      <c r="F7" s="23">
        <v>12500</v>
      </c>
      <c r="G7" s="23">
        <v>13850</v>
      </c>
      <c r="H7" s="24">
        <f>AVERAGE(E7:G7)</f>
        <v>13400</v>
      </c>
      <c r="I7" s="25">
        <f>SQRT(((SUM((POWER(E7-H7,2)),(POWER(F7-H7,2)),(POWER(G7-H7,2)))/(COLUMNS(E7:G7)-1))))</f>
        <v>779.4228634059948</v>
      </c>
      <c r="J7" s="25">
        <f>I7/H7*100</f>
        <v>5.8165885328805578</v>
      </c>
      <c r="K7" s="26">
        <f>((D7/3)*(SUM(E7:G7)))</f>
        <v>13400</v>
      </c>
      <c r="L7" s="27">
        <f>K7/D7</f>
        <v>13400</v>
      </c>
      <c r="M7" s="26">
        <f>ROUND(L7,2)</f>
        <v>13400</v>
      </c>
      <c r="N7" s="26">
        <f>M7*D7</f>
        <v>13400</v>
      </c>
      <c r="O7" s="28"/>
      <c r="P7" s="28"/>
      <c r="Q7" s="28"/>
    </row>
    <row r="8" s="29" customFormat="1" ht="21" customHeight="1">
      <c r="A8" s="30" t="s">
        <v>20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>
        <f>SUM(N7:N7)</f>
        <v>13400</v>
      </c>
    </row>
    <row r="9" s="33" customFormat="1" ht="40.5" customHeight="1">
      <c r="A9" s="34" t="s">
        <v>21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="33" customFormat="1" ht="4.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ht="42.75" customHeight="1">
      <c r="A11" s="36" t="s">
        <v>22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ht="1.5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ht="7.5" customHeight="1">
      <c r="I13" s="38"/>
      <c r="J13" s="39"/>
      <c r="K13" s="39"/>
      <c r="L13" s="39"/>
      <c r="M13" s="39"/>
      <c r="N13" s="39"/>
    </row>
    <row r="14" ht="23.25" customHeight="1">
      <c r="A14" s="40"/>
      <c r="B14" s="40"/>
      <c r="C14" s="40"/>
      <c r="D14" s="40"/>
      <c r="E14" s="41"/>
      <c r="F14" s="42"/>
      <c r="G14" s="42"/>
      <c r="J14" s="43"/>
      <c r="K14" s="43"/>
      <c r="L14" s="43"/>
      <c r="M14" s="43"/>
      <c r="N14" s="43"/>
    </row>
    <row r="15" ht="24" customHeight="1">
      <c r="A15" s="44"/>
      <c r="B15" s="44"/>
      <c r="C15" s="44"/>
      <c r="D15" s="44"/>
      <c r="E15" s="44"/>
      <c r="F15" s="45"/>
      <c r="G15" s="42"/>
      <c r="I15" s="46"/>
      <c r="J15" s="43"/>
      <c r="K15" s="43"/>
      <c r="L15" s="43"/>
      <c r="M15" s="43"/>
      <c r="N15" s="43"/>
    </row>
    <row r="16" ht="18" customHeight="1">
      <c r="A16" s="40"/>
      <c r="B16" s="47"/>
      <c r="C16" s="40"/>
      <c r="D16" s="48"/>
      <c r="E16" s="48"/>
      <c r="F16" s="49"/>
      <c r="G16" s="50"/>
      <c r="I16" s="51"/>
      <c r="J16" s="39"/>
      <c r="K16" s="39"/>
      <c r="L16" s="39"/>
      <c r="M16" s="39"/>
      <c r="N16" s="39"/>
    </row>
    <row r="17" ht="20.25" customHeight="1">
      <c r="A17" s="52"/>
      <c r="B17" s="52"/>
      <c r="C17" s="52"/>
      <c r="D17" s="52"/>
      <c r="E17" s="52"/>
      <c r="F17" s="42"/>
      <c r="G17" s="47"/>
      <c r="J17" s="39"/>
      <c r="K17" s="39"/>
      <c r="L17" s="39"/>
      <c r="M17" s="39"/>
      <c r="N17" s="39"/>
    </row>
    <row r="18" ht="54.75" customHeight="1">
      <c r="A18" s="6"/>
      <c r="B18" s="6"/>
      <c r="C18" s="47"/>
      <c r="D18" s="47"/>
      <c r="E18" s="47"/>
      <c r="F18" s="42"/>
      <c r="G18" s="42"/>
    </row>
    <row r="19" ht="14.25"/>
  </sheetData>
  <mergeCells count="20">
    <mergeCell ref="K1:N1"/>
    <mergeCell ref="A2:N2"/>
    <mergeCell ref="B3:N3"/>
    <mergeCell ref="B4:N4"/>
    <mergeCell ref="A5:A6"/>
    <mergeCell ref="B5:B6"/>
    <mergeCell ref="C5:C6"/>
    <mergeCell ref="D5:D6"/>
    <mergeCell ref="E5:G5"/>
    <mergeCell ref="H5:J5"/>
    <mergeCell ref="K5:N5"/>
    <mergeCell ref="A8:M8"/>
    <mergeCell ref="A9:N9"/>
    <mergeCell ref="A10:N10"/>
    <mergeCell ref="A11:N11"/>
    <mergeCell ref="A12:N12"/>
    <mergeCell ref="A14:D14"/>
    <mergeCell ref="A15:E15"/>
    <mergeCell ref="A17:E17"/>
    <mergeCell ref="A18:B18"/>
  </mergeCells>
  <printOptions headings="0" gridLines="0"/>
  <pageMargins left="0.35433099999999995" right="0.19684999999999997" top="0" bottom="0" header="0.31496099999999999" footer="0.31496099999999999"/>
  <pageSetup paperSize="9" scale="57" fitToWidth="2" fitToHeight="2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N19"/>
    </sheetView>
  </sheetViews>
  <sheetFormatPr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расчетчик НМЦК</dc:title>
  <dc:creator>KSV</dc:creator>
  <cp:revision>19</cp:revision>
  <dcterms:created xsi:type="dcterms:W3CDTF">2014-01-15T18:15:00Z</dcterms:created>
  <dcterms:modified xsi:type="dcterms:W3CDTF">2026-07-14T05:51:00Z</dcterms:modified>
  <cp:version>983040</cp:version>
</cp:coreProperties>
</file>