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ерж\Desktop\Респект 244\"/>
    </mc:Choice>
  </mc:AlternateContent>
  <bookViews>
    <workbookView xWindow="0" yWindow="0" windowWidth="28800" windowHeight="11835"/>
  </bookViews>
  <sheets>
    <sheet name="авто" sheetId="1" r:id="rId1"/>
  </sheets>
  <definedNames>
    <definedName name="_xlnm.Print_Area" localSheetId="0">авто!$A$1:$V$110</definedName>
  </definedNames>
  <calcPr calcId="152511"/>
</workbook>
</file>

<file path=xl/calcChain.xml><?xml version="1.0" encoding="utf-8"?>
<calcChain xmlns="http://schemas.openxmlformats.org/spreadsheetml/2006/main">
  <c r="T10" i="1" l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S10" i="1" l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M10" i="1"/>
  <c r="M11" i="1"/>
  <c r="M12" i="1"/>
  <c r="M13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7" i="1"/>
  <c r="M38" i="1"/>
  <c r="M39" i="1"/>
  <c r="M40" i="1"/>
  <c r="M41" i="1"/>
  <c r="M43" i="1"/>
  <c r="M45" i="1"/>
  <c r="M46" i="1"/>
  <c r="M48" i="1"/>
  <c r="M49" i="1"/>
  <c r="M50" i="1"/>
  <c r="M51" i="1"/>
  <c r="M52" i="1"/>
  <c r="M54" i="1"/>
  <c r="M55" i="1"/>
  <c r="M57" i="1"/>
  <c r="M58" i="1"/>
  <c r="M59" i="1"/>
  <c r="M60" i="1"/>
  <c r="M61" i="1"/>
  <c r="M62" i="1"/>
  <c r="M63" i="1"/>
  <c r="M64" i="1"/>
  <c r="M65" i="1"/>
  <c r="M66" i="1"/>
  <c r="M67" i="1"/>
  <c r="M69" i="1"/>
  <c r="M70" i="1"/>
  <c r="M72" i="1"/>
  <c r="M73" i="1"/>
  <c r="M74" i="1"/>
  <c r="M75" i="1"/>
  <c r="M76" i="1"/>
  <c r="M77" i="1"/>
  <c r="M78" i="1"/>
  <c r="M79" i="1"/>
  <c r="M80" i="1"/>
  <c r="M81" i="1"/>
  <c r="M82" i="1"/>
  <c r="M84" i="1"/>
  <c r="M85" i="1"/>
  <c r="M86" i="1"/>
  <c r="M87" i="1"/>
  <c r="M89" i="1"/>
  <c r="M90" i="1"/>
  <c r="M91" i="1"/>
  <c r="M93" i="1"/>
  <c r="M94" i="1"/>
  <c r="M96" i="1"/>
  <c r="M97" i="1"/>
  <c r="K10" i="1"/>
  <c r="L10" i="1" s="1"/>
  <c r="K11" i="1"/>
  <c r="L11" i="1" s="1"/>
  <c r="K14" i="1"/>
  <c r="K16" i="1"/>
  <c r="L16" i="1" s="1"/>
  <c r="K20" i="1"/>
  <c r="L20" i="1" s="1"/>
  <c r="K24" i="1"/>
  <c r="L24" i="1" s="1"/>
  <c r="K25" i="1"/>
  <c r="L25" i="1" s="1"/>
  <c r="K26" i="1"/>
  <c r="L26" i="1" s="1"/>
  <c r="K36" i="1"/>
  <c r="K39" i="1"/>
  <c r="L39" i="1" s="1"/>
  <c r="K42" i="1"/>
  <c r="K44" i="1"/>
  <c r="K46" i="1"/>
  <c r="L46" i="1" s="1"/>
  <c r="K47" i="1"/>
  <c r="K49" i="1"/>
  <c r="L49" i="1" s="1"/>
  <c r="K53" i="1"/>
  <c r="K56" i="1"/>
  <c r="K60" i="1"/>
  <c r="L60" i="1" s="1"/>
  <c r="K68" i="1"/>
  <c r="K71" i="1"/>
  <c r="K75" i="1"/>
  <c r="L75" i="1" s="1"/>
  <c r="K83" i="1"/>
  <c r="K86" i="1"/>
  <c r="L86" i="1" s="1"/>
  <c r="K88" i="1"/>
  <c r="K92" i="1"/>
  <c r="K95" i="1"/>
  <c r="J10" i="1"/>
  <c r="J11" i="1"/>
  <c r="J12" i="1"/>
  <c r="K12" i="1" s="1"/>
  <c r="L12" i="1" s="1"/>
  <c r="J13" i="1"/>
  <c r="K13" i="1" s="1"/>
  <c r="L13" i="1" s="1"/>
  <c r="J15" i="1"/>
  <c r="K15" i="1" s="1"/>
  <c r="L15" i="1" s="1"/>
  <c r="J16" i="1"/>
  <c r="J17" i="1"/>
  <c r="K17" i="1" s="1"/>
  <c r="L17" i="1" s="1"/>
  <c r="J18" i="1"/>
  <c r="K18" i="1" s="1"/>
  <c r="L18" i="1" s="1"/>
  <c r="J19" i="1"/>
  <c r="K19" i="1" s="1"/>
  <c r="L19" i="1" s="1"/>
  <c r="J20" i="1"/>
  <c r="J21" i="1"/>
  <c r="K21" i="1" s="1"/>
  <c r="L21" i="1" s="1"/>
  <c r="J22" i="1"/>
  <c r="K22" i="1" s="1"/>
  <c r="L22" i="1" s="1"/>
  <c r="J23" i="1"/>
  <c r="K23" i="1" s="1"/>
  <c r="L23" i="1" s="1"/>
  <c r="J24" i="1"/>
  <c r="J25" i="1"/>
  <c r="J26" i="1"/>
  <c r="J27" i="1"/>
  <c r="K27" i="1" s="1"/>
  <c r="L27" i="1" s="1"/>
  <c r="J28" i="1"/>
  <c r="K28" i="1" s="1"/>
  <c r="L28" i="1" s="1"/>
  <c r="J29" i="1"/>
  <c r="K29" i="1" s="1"/>
  <c r="L29" i="1" s="1"/>
  <c r="J30" i="1"/>
  <c r="K30" i="1" s="1"/>
  <c r="L30" i="1" s="1"/>
  <c r="J31" i="1"/>
  <c r="K31" i="1" s="1"/>
  <c r="L31" i="1" s="1"/>
  <c r="J32" i="1"/>
  <c r="K32" i="1" s="1"/>
  <c r="L32" i="1" s="1"/>
  <c r="J33" i="1"/>
  <c r="K33" i="1" s="1"/>
  <c r="L33" i="1" s="1"/>
  <c r="J34" i="1"/>
  <c r="K34" i="1" s="1"/>
  <c r="L34" i="1" s="1"/>
  <c r="J35" i="1"/>
  <c r="K35" i="1" s="1"/>
  <c r="L35" i="1" s="1"/>
  <c r="J37" i="1"/>
  <c r="K37" i="1" s="1"/>
  <c r="L37" i="1" s="1"/>
  <c r="J38" i="1"/>
  <c r="K38" i="1" s="1"/>
  <c r="L38" i="1" s="1"/>
  <c r="J39" i="1"/>
  <c r="J40" i="1"/>
  <c r="K40" i="1" s="1"/>
  <c r="L40" i="1" s="1"/>
  <c r="J41" i="1"/>
  <c r="K41" i="1" s="1"/>
  <c r="L41" i="1" s="1"/>
  <c r="J43" i="1"/>
  <c r="K43" i="1" s="1"/>
  <c r="L43" i="1" s="1"/>
  <c r="J45" i="1"/>
  <c r="K45" i="1" s="1"/>
  <c r="L45" i="1" s="1"/>
  <c r="J46" i="1"/>
  <c r="J48" i="1"/>
  <c r="K48" i="1" s="1"/>
  <c r="L48" i="1" s="1"/>
  <c r="J49" i="1"/>
  <c r="J50" i="1"/>
  <c r="K50" i="1" s="1"/>
  <c r="L50" i="1" s="1"/>
  <c r="J51" i="1"/>
  <c r="K51" i="1" s="1"/>
  <c r="L51" i="1" s="1"/>
  <c r="J52" i="1"/>
  <c r="K52" i="1" s="1"/>
  <c r="L52" i="1" s="1"/>
  <c r="J54" i="1"/>
  <c r="K54" i="1" s="1"/>
  <c r="L54" i="1" s="1"/>
  <c r="J55" i="1"/>
  <c r="K55" i="1" s="1"/>
  <c r="L55" i="1" s="1"/>
  <c r="J57" i="1"/>
  <c r="K57" i="1" s="1"/>
  <c r="L57" i="1" s="1"/>
  <c r="J58" i="1"/>
  <c r="K58" i="1" s="1"/>
  <c r="L58" i="1" s="1"/>
  <c r="J59" i="1"/>
  <c r="K59" i="1" s="1"/>
  <c r="L59" i="1" s="1"/>
  <c r="J60" i="1"/>
  <c r="J61" i="1"/>
  <c r="K61" i="1" s="1"/>
  <c r="L61" i="1" s="1"/>
  <c r="J62" i="1"/>
  <c r="K62" i="1" s="1"/>
  <c r="L62" i="1" s="1"/>
  <c r="J63" i="1"/>
  <c r="K63" i="1" s="1"/>
  <c r="L63" i="1" s="1"/>
  <c r="J64" i="1"/>
  <c r="K64" i="1" s="1"/>
  <c r="L64" i="1" s="1"/>
  <c r="J65" i="1"/>
  <c r="K65" i="1" s="1"/>
  <c r="L65" i="1" s="1"/>
  <c r="J66" i="1"/>
  <c r="K66" i="1" s="1"/>
  <c r="L66" i="1" s="1"/>
  <c r="J67" i="1"/>
  <c r="K67" i="1" s="1"/>
  <c r="L67" i="1" s="1"/>
  <c r="J69" i="1"/>
  <c r="K69" i="1" s="1"/>
  <c r="L69" i="1" s="1"/>
  <c r="J70" i="1"/>
  <c r="K70" i="1" s="1"/>
  <c r="L70" i="1" s="1"/>
  <c r="J72" i="1"/>
  <c r="K72" i="1" s="1"/>
  <c r="L72" i="1" s="1"/>
  <c r="J73" i="1"/>
  <c r="K73" i="1" s="1"/>
  <c r="L73" i="1" s="1"/>
  <c r="J74" i="1"/>
  <c r="K74" i="1" s="1"/>
  <c r="L74" i="1" s="1"/>
  <c r="J75" i="1"/>
  <c r="J76" i="1"/>
  <c r="K76" i="1" s="1"/>
  <c r="L76" i="1" s="1"/>
  <c r="J77" i="1"/>
  <c r="K77" i="1" s="1"/>
  <c r="L77" i="1" s="1"/>
  <c r="J78" i="1"/>
  <c r="K78" i="1" s="1"/>
  <c r="L78" i="1" s="1"/>
  <c r="J79" i="1"/>
  <c r="K79" i="1" s="1"/>
  <c r="L79" i="1" s="1"/>
  <c r="J80" i="1"/>
  <c r="K80" i="1" s="1"/>
  <c r="L80" i="1" s="1"/>
  <c r="J81" i="1"/>
  <c r="K81" i="1" s="1"/>
  <c r="L81" i="1" s="1"/>
  <c r="J82" i="1"/>
  <c r="K82" i="1" s="1"/>
  <c r="L82" i="1" s="1"/>
  <c r="J84" i="1"/>
  <c r="K84" i="1" s="1"/>
  <c r="L84" i="1" s="1"/>
  <c r="J85" i="1"/>
  <c r="K85" i="1" s="1"/>
  <c r="L85" i="1" s="1"/>
  <c r="J86" i="1"/>
  <c r="J87" i="1"/>
  <c r="K87" i="1" s="1"/>
  <c r="L87" i="1" s="1"/>
  <c r="J89" i="1"/>
  <c r="K89" i="1" s="1"/>
  <c r="L89" i="1" s="1"/>
  <c r="J90" i="1"/>
  <c r="K90" i="1" s="1"/>
  <c r="L90" i="1" s="1"/>
  <c r="J91" i="1"/>
  <c r="K91" i="1" s="1"/>
  <c r="L91" i="1" s="1"/>
  <c r="J93" i="1"/>
  <c r="K93" i="1" s="1"/>
  <c r="L93" i="1" s="1"/>
  <c r="J94" i="1"/>
  <c r="K94" i="1" s="1"/>
  <c r="L94" i="1" s="1"/>
  <c r="J96" i="1"/>
  <c r="K96" i="1" s="1"/>
  <c r="L96" i="1" s="1"/>
  <c r="J97" i="1"/>
  <c r="K97" i="1" s="1"/>
  <c r="L97" i="1" s="1"/>
  <c r="T9" i="1" l="1"/>
  <c r="S9" i="1"/>
  <c r="R9" i="1" l="1"/>
  <c r="M9" i="1"/>
  <c r="J9" i="1"/>
  <c r="K9" i="1" s="1"/>
  <c r="L9" i="1" s="1"/>
  <c r="R8" i="1" l="1"/>
  <c r="R98" i="1" s="1"/>
  <c r="S8" i="1"/>
  <c r="S98" i="1" s="1"/>
  <c r="T8" i="1"/>
  <c r="T98" i="1" s="1"/>
  <c r="Q112" i="1" l="1"/>
</calcChain>
</file>

<file path=xl/sharedStrings.xml><?xml version="1.0" encoding="utf-8"?>
<sst xmlns="http://schemas.openxmlformats.org/spreadsheetml/2006/main" count="197" uniqueCount="107">
  <si>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</si>
  <si>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</si>
  <si>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</si>
  <si>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</si>
  <si>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</si>
  <si>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</si>
  <si>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</si>
  <si>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</si>
  <si>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</si>
  <si>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</si>
  <si>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</si>
  <si>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</t>
  </si>
  <si>
    <r>
      <t xml:space="preserve">коэффициент вариации цен V (%)           </t>
    </r>
    <r>
      <rPr>
        <i/>
        <sz val="14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</si>
  <si>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4"/>
        <color indexed="8"/>
        <rFont val="Times New Roman"/>
        <family val="1"/>
        <charset val="204"/>
      </rPr>
      <t>Расчет НМЦК по формуле</t>
    </r>
    <r>
      <rPr>
        <sz val="14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</si>
  <si>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 </t>
  </si>
  <si>
    <t xml:space="preserve">Расчет и обоснование минимальной цены контракта </t>
  </si>
  <si>
    <t>Вх. № ______  от  ________</t>
  </si>
  <si>
    <t>Расчет Н(М)ЦК, ЦКЕП проверил:
Заместитель главного бухгалтера  ФКУ БМТиВС
лейтенант внутренней службы</t>
  </si>
  <si>
    <t>Е.А. Павлова</t>
  </si>
  <si>
    <t>Оказание услуг по диагносике, техническому обслуживанию и текущему ремонту служебных автотранспортных средств</t>
  </si>
  <si>
    <t>к-т</t>
  </si>
  <si>
    <t>Расчет Н(М)ЦК, ЦКЕП произвел:
Начальник  АО ФКУ БМТиВС
майор внутренней службы</t>
  </si>
  <si>
    <t>С.В. Словягин</t>
  </si>
  <si>
    <t>Н/ч</t>
  </si>
  <si>
    <t>Развал схождение</t>
  </si>
  <si>
    <t>шт</t>
  </si>
  <si>
    <t>Замена регулятора холостого хода</t>
  </si>
  <si>
    <t>Регулятор холостого хода LADA</t>
  </si>
  <si>
    <t xml:space="preserve">Снятие установка стартера </t>
  </si>
  <si>
    <t>Заправка кондиционера</t>
  </si>
  <si>
    <t>Тяга рулевая LADA</t>
  </si>
  <si>
    <t>Хомут пыльника тяги LADA</t>
  </si>
  <si>
    <t>Подшипник передней ступицы LADA</t>
  </si>
  <si>
    <t>Подшипник задней ступицы LADA</t>
  </si>
  <si>
    <t xml:space="preserve">Замена глушителя основного </t>
  </si>
  <si>
    <t>Замена сайлентблока рычага</t>
  </si>
  <si>
    <t>Глушитель основной LADA</t>
  </si>
  <si>
    <t>Лампа Н7</t>
  </si>
  <si>
    <t>Сайлентблок рычага LADA</t>
  </si>
  <si>
    <t xml:space="preserve">Замена тяги рулевой </t>
  </si>
  <si>
    <t>Замена сайлентблока переднего рычага</t>
  </si>
  <si>
    <t>Замена подшипников ступицы задней</t>
  </si>
  <si>
    <t>Развал /схождение</t>
  </si>
  <si>
    <t>Замена подшипников ступицы передней</t>
  </si>
  <si>
    <t>Замена рычага переднего левого</t>
  </si>
  <si>
    <t>Замена опоры передней стойки</t>
  </si>
  <si>
    <t>Замена втулок переднего стабилизатора</t>
  </si>
  <si>
    <t>Замена стоек стабилизатора перед</t>
  </si>
  <si>
    <t>Стоика стабилизатора переднего LADA</t>
  </si>
  <si>
    <t>Втулка переднего стабилизатора LADA</t>
  </si>
  <si>
    <t>Рычаг передний левый LADA</t>
  </si>
  <si>
    <t>Опора передней стойки LADA</t>
  </si>
  <si>
    <t>Сайблок переднего рычага LADA</t>
  </si>
  <si>
    <t>Подшипник ступицы задней LADA</t>
  </si>
  <si>
    <t>Подшипник ступицы передней LADA</t>
  </si>
  <si>
    <t xml:space="preserve">Замена топливных форсунок </t>
  </si>
  <si>
    <t>Форсунка топливная LADA</t>
  </si>
  <si>
    <t>Прокладки ресивера</t>
  </si>
  <si>
    <t>Шланг сапуна</t>
  </si>
  <si>
    <t xml:space="preserve">Заправка кондиционера </t>
  </si>
  <si>
    <t xml:space="preserve">Развал схождение автомобиля </t>
  </si>
  <si>
    <t xml:space="preserve">Развал /схождение </t>
  </si>
  <si>
    <t>Ремонт трубки кондиционера</t>
  </si>
  <si>
    <t>Замена сайблока рычага</t>
  </si>
  <si>
    <t>Сайблок рычага LADA</t>
  </si>
  <si>
    <t xml:space="preserve">Ремонт электропроводки автомобиля </t>
  </si>
  <si>
    <t xml:space="preserve">Замена свечей и катушек зажигания </t>
  </si>
  <si>
    <t>Замена ремня генератора</t>
  </si>
  <si>
    <t>Замена тормозных колодок задних</t>
  </si>
  <si>
    <t>Диагностика ЭБУ</t>
  </si>
  <si>
    <t>Свеча зажигания  VAG</t>
  </si>
  <si>
    <t>Катушка зажигания BREMI</t>
  </si>
  <si>
    <t>Ремень генератора VAG</t>
  </si>
  <si>
    <t>Колодки тормозные задние NIBK</t>
  </si>
  <si>
    <t xml:space="preserve">Замена сайлентблока рычага </t>
  </si>
  <si>
    <t xml:space="preserve"> Сайлентблок рычага LADA</t>
  </si>
  <si>
    <t xml:space="preserve">Замена регулятора холостого хода </t>
  </si>
  <si>
    <t>Замена подшипника передней ступицы</t>
  </si>
  <si>
    <t>Замена подшипника задней ступицы</t>
  </si>
  <si>
    <t>Ремонт дросельной заслонки</t>
  </si>
  <si>
    <t>Датчик абсолютного давления воздуха</t>
  </si>
  <si>
    <t>Проверка развал схождения</t>
  </si>
  <si>
    <t>Н/м</t>
  </si>
  <si>
    <t>Ремонт стартера</t>
  </si>
  <si>
    <t>Втягивающее реле стартера</t>
  </si>
  <si>
    <t>Замена расширительного бачка</t>
  </si>
  <si>
    <t>Бачок расширительный УАЗ</t>
  </si>
  <si>
    <t>Пробка расширительного бачка  ЛУЗАР</t>
  </si>
  <si>
    <t>Замена Лямбда -зонд автомобиля</t>
  </si>
  <si>
    <t>Лямбда -зонд №1 LADA</t>
  </si>
  <si>
    <t xml:space="preserve">Замена Лямбда -зонд №1  </t>
  </si>
  <si>
    <t>В результате проведенного расчета Н (М) ЦК, ЦКЕП  контракта составила 184 148,00</t>
  </si>
  <si>
    <t>Лада Калина Vin: ХТАRSO45LK1211079 г.в. 2009 (Р 737 АО 134)</t>
  </si>
  <si>
    <t>Лада Ларгус Vin: ХТАRSO45LK1228368 г.в. 2019 (М 784 ММ 134)</t>
  </si>
  <si>
    <t>Лада Ларгус Vin: ХТАRSO45LK1221936 г.в. 2019 (М 786 ММ 134)</t>
  </si>
  <si>
    <t>Тайота Камри Vin: XW7BF4FK90S134879 г.в. 2016 (О 006 ОО 34)</t>
  </si>
  <si>
    <t>Лада Ларгус Vin: ХТАRSOY5LEO781003 г.в. 2013 (Е 636 КЕ 134) 134)</t>
  </si>
  <si>
    <t>Лада Гранта Vin: ХТА219040Р0921039 г.в. 2023 (Н 534 ВО 134)</t>
  </si>
  <si>
    <t>Лада Ларгус Vin: ХТАRSOY5LEO781015 г.в. 2013 (А 921 УО 134)</t>
  </si>
  <si>
    <t>Шкода Октавия Vin: XW8AC6NE7HH009931 г.в. 2016 ( Т 111 НТ 34)</t>
  </si>
  <si>
    <t>Лада Гранта Vin: XTA219040R1047317 г.в. 2024 (Н 135 НС 134)</t>
  </si>
  <si>
    <t>Лада Ларгус Vin: XARSOY5LEO781010 г.в. 2013 (Е 901 КК 134)</t>
  </si>
  <si>
    <t>ГАЗ 2705 Vin: X96270500D0750734 г.в. 2013(Р 835 АА 34)</t>
  </si>
  <si>
    <t>УАЗ ПАТРИОТ Vin: X96270500D0750734 г.в. 2015 (Н 808 ТС 134)</t>
  </si>
  <si>
    <t>Лада Ларгус Vin: XTARS045LK1221936 г.в. 2019 (Н 885 ХН 134)</t>
  </si>
  <si>
    <t>Лада Ларгус Vin: XTARS045LK1211079 г.в. 2019 (М 783 ММ 134)</t>
  </si>
  <si>
    <r>
      <t>Вывод: Проведенное исследование на основании предоставленных коммерческих предложений от трех потенциальных поставщиков (подрядчиков, исполнителей):Постащик №1 - 1</t>
    </r>
    <r>
      <rPr>
        <sz val="14"/>
        <rFont val="Times New Roman"/>
        <family val="1"/>
        <charset val="204"/>
      </rPr>
      <t>84 148,00 поставщик №2-190 716,00</t>
    </r>
    <r>
      <rPr>
        <sz val="14"/>
        <color theme="1"/>
        <rFont val="Times New Roman"/>
        <family val="1"/>
        <charset val="204"/>
      </rPr>
      <t xml:space="preserve"> посавщик №3-</t>
    </r>
    <r>
      <rPr>
        <sz val="14"/>
        <rFont val="Times New Roman"/>
        <family val="1"/>
        <charset val="204"/>
      </rPr>
      <t>186 197,00 что  позволяет определить минимальную цену контракта на поставку товара (выполнение работ, оказание услуг) 184 148,00  рублей  Цена контракта составит  184 148,00  рублей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</si>
</sst>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1" fillId="0" borderId="0" xfId="0" applyNumberFormat="1" applyFont="1" applyAlignment="1" applyProtection="1">
      <alignment horizontal="justify"/>
      <protection locked="0"/>
    </xf>
    <xf numFmtId="0" fontId="0" fillId="0" borderId="0" xfId="0" applyNumberFormat="1" applyProtection="1">
      <protection locked="0"/>
    </xf>
    <xf numFmtId="0" fontId="2" fillId="0" borderId="0" xfId="0" applyNumberFormat="1" applyFont="1" applyProtection="1">
      <protection locked="0"/>
    </xf>
    <xf numFmtId="0" fontId="0" fillId="0" borderId="0" xfId="0" applyNumberFormat="1" applyAlignment="1"/>
    <xf numFmtId="0" fontId="0" fillId="0" borderId="0" xfId="0" applyAlignment="1"/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3" fillId="2" borderId="0" xfId="0" applyFont="1" applyFill="1"/>
    <xf numFmtId="0" fontId="3" fillId="2" borderId="0" xfId="0" applyFont="1" applyFill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0" fontId="7" fillId="0" borderId="3" xfId="0" applyFont="1" applyBorder="1" applyAlignment="1" applyProtection="1">
      <alignment horizontal="center" vertical="top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>
      <alignment horizontal="center" vertical="center" wrapText="1"/>
    </xf>
    <xf numFmtId="0" fontId="9" fillId="0" borderId="0" xfId="0" applyFont="1"/>
    <xf numFmtId="2" fontId="9" fillId="0" borderId="0" xfId="0" applyNumberFormat="1" applyFont="1"/>
    <xf numFmtId="2" fontId="6" fillId="3" borderId="6" xfId="0" applyNumberFormat="1" applyFont="1" applyFill="1" applyBorder="1" applyAlignment="1" applyProtection="1">
      <alignment horizontal="center" vertical="center" textRotation="180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2" fontId="4" fillId="0" borderId="0" xfId="0" applyNumberFormat="1" applyFont="1" applyAlignment="1" applyProtection="1">
      <alignment vertical="center"/>
      <protection locked="0"/>
    </xf>
    <xf numFmtId="0" fontId="3" fillId="2" borderId="0" xfId="0" applyFont="1" applyFill="1" applyAlignment="1"/>
    <xf numFmtId="2" fontId="5" fillId="4" borderId="6" xfId="0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top" wrapText="1"/>
      <protection locked="0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3" xfId="0" applyFont="1" applyFill="1" applyBorder="1" applyAlignment="1" applyProtection="1">
      <alignment horizontal="center" vertical="center" wrapText="1"/>
      <protection locked="0"/>
    </xf>
    <xf numFmtId="2" fontId="12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  <protection locked="0"/>
    </xf>
    <xf numFmtId="2" fontId="2" fillId="0" borderId="3" xfId="0" applyNumberFormat="1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2" fontId="5" fillId="0" borderId="0" xfId="0" applyNumberFormat="1" applyFont="1" applyProtection="1">
      <protection locked="0"/>
    </xf>
    <xf numFmtId="2" fontId="5" fillId="0" borderId="0" xfId="0" applyNumberFormat="1" applyFont="1" applyBorder="1" applyAlignment="1" applyProtection="1">
      <alignment vertical="center"/>
      <protection locked="0"/>
    </xf>
    <xf numFmtId="2" fontId="3" fillId="2" borderId="0" xfId="0" applyNumberFormat="1" applyFont="1" applyFill="1" applyAlignment="1"/>
    <xf numFmtId="2" fontId="3" fillId="2" borderId="0" xfId="0" applyNumberFormat="1" applyFont="1" applyFill="1" applyAlignment="1" applyProtection="1">
      <alignment vertical="center"/>
      <protection locked="0"/>
    </xf>
    <xf numFmtId="2" fontId="3" fillId="2" borderId="0" xfId="0" applyNumberFormat="1" applyFont="1" applyFill="1"/>
    <xf numFmtId="2" fontId="0" fillId="0" borderId="0" xfId="0" applyNumberFormat="1" applyProtection="1">
      <protection locked="0"/>
    </xf>
    <xf numFmtId="2" fontId="0" fillId="0" borderId="0" xfId="0" applyNumberFormat="1" applyAlignment="1"/>
    <xf numFmtId="2" fontId="2" fillId="0" borderId="0" xfId="0" applyNumberFormat="1" applyFont="1" applyProtection="1">
      <protection locked="0"/>
    </xf>
    <xf numFmtId="2" fontId="0" fillId="0" borderId="0" xfId="0" applyNumberFormat="1"/>
    <xf numFmtId="2" fontId="4" fillId="0" borderId="0" xfId="0" applyNumberFormat="1" applyFont="1" applyAlignment="1" applyProtection="1">
      <alignment horizontal="center" vertical="center"/>
      <protection locked="0"/>
    </xf>
    <xf numFmtId="2" fontId="5" fillId="0" borderId="0" xfId="0" applyNumberFormat="1" applyFont="1" applyAlignment="1" applyProtection="1">
      <alignment horizontal="center" vertical="center"/>
      <protection locked="0"/>
    </xf>
    <xf numFmtId="2" fontId="5" fillId="0" borderId="0" xfId="0" applyNumberFormat="1" applyFont="1" applyBorder="1" applyAlignment="1" applyProtection="1">
      <alignment horizontal="center" vertical="center"/>
      <protection locked="0"/>
    </xf>
    <xf numFmtId="2" fontId="3" fillId="2" borderId="0" xfId="0" applyNumberFormat="1" applyFont="1" applyFill="1" applyAlignment="1">
      <alignment horizontal="center" vertical="center"/>
    </xf>
    <xf numFmtId="2" fontId="3" fillId="2" borderId="0" xfId="0" applyNumberFormat="1" applyFont="1" applyFill="1" applyAlignment="1" applyProtection="1">
      <alignment horizontal="center" vertical="center"/>
      <protection locked="0"/>
    </xf>
    <xf numFmtId="2" fontId="0" fillId="0" borderId="0" xfId="0" applyNumberFormat="1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 vertical="center"/>
    </xf>
    <xf numFmtId="2" fontId="2" fillId="0" borderId="0" xfId="0" applyNumberFormat="1" applyFont="1" applyAlignment="1" applyProtection="1">
      <alignment horizontal="center" vertical="center"/>
      <protection locked="0"/>
    </xf>
    <xf numFmtId="2" fontId="4" fillId="0" borderId="0" xfId="0" applyNumberFormat="1" applyFont="1" applyProtection="1">
      <protection locked="0"/>
    </xf>
    <xf numFmtId="0" fontId="13" fillId="3" borderId="3" xfId="0" applyFon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2" fontId="5" fillId="0" borderId="0" xfId="0" applyNumberFormat="1" applyFont="1" applyAlignment="1" applyProtection="1">
      <alignment wrapText="1"/>
      <protection locked="0"/>
    </xf>
    <xf numFmtId="2" fontId="4" fillId="0" borderId="3" xfId="0" applyNumberFormat="1" applyFont="1" applyBorder="1" applyAlignment="1" applyProtection="1">
      <alignment horizontal="center" vertical="top" wrapText="1"/>
      <protection locked="0"/>
    </xf>
    <xf numFmtId="2" fontId="4" fillId="0" borderId="3" xfId="0" applyNumberFormat="1" applyFont="1" applyBorder="1" applyAlignment="1" applyProtection="1">
      <alignment horizontal="center" vertical="center" wrapText="1"/>
      <protection locked="0"/>
    </xf>
    <xf numFmtId="2" fontId="4" fillId="0" borderId="0" xfId="0" applyNumberFormat="1" applyFont="1" applyAlignment="1" applyProtection="1">
      <alignment horizontal="center"/>
    </xf>
    <xf numFmtId="0" fontId="0" fillId="0" borderId="0" xfId="0" applyFont="1"/>
    <xf numFmtId="0" fontId="16" fillId="0" borderId="3" xfId="0" applyFont="1" applyFill="1" applyBorder="1" applyAlignment="1" applyProtection="1">
      <alignment horizontal="center" vertical="center" wrapText="1"/>
      <protection locked="0"/>
    </xf>
    <xf numFmtId="2" fontId="16" fillId="0" borderId="3" xfId="0" applyNumberFormat="1" applyFont="1" applyFill="1" applyBorder="1" applyAlignment="1" applyProtection="1">
      <alignment horizontal="center" vertical="center" wrapText="1"/>
      <protection locked="0"/>
    </xf>
    <xf numFmtId="2" fontId="16" fillId="0" borderId="3" xfId="0" applyNumberFormat="1" applyFont="1" applyBorder="1" applyAlignment="1" applyProtection="1">
      <alignment horizontal="center" vertical="center" textRotation="180" wrapText="1"/>
      <protection locked="0"/>
    </xf>
    <xf numFmtId="2" fontId="17" fillId="0" borderId="7" xfId="0" applyNumberFormat="1" applyFont="1" applyBorder="1" applyAlignment="1" applyProtection="1">
      <alignment horizontal="center" vertical="center" textRotation="180" wrapText="1"/>
      <protection locked="0"/>
    </xf>
    <xf numFmtId="2" fontId="17" fillId="0" borderId="6" xfId="0" applyNumberFormat="1" applyFont="1" applyBorder="1" applyAlignment="1" applyProtection="1">
      <alignment horizontal="center" vertical="center" textRotation="180" wrapText="1"/>
      <protection locked="0"/>
    </xf>
    <xf numFmtId="2" fontId="11" fillId="0" borderId="7" xfId="0" applyNumberFormat="1" applyFont="1" applyBorder="1" applyAlignment="1">
      <alignment horizontal="center" vertical="center" wrapText="1"/>
    </xf>
    <xf numFmtId="2" fontId="11" fillId="0" borderId="6" xfId="0" applyNumberFormat="1" applyFont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 wrapText="1"/>
    </xf>
    <xf numFmtId="2" fontId="11" fillId="0" borderId="5" xfId="0" applyNumberFormat="1" applyFont="1" applyBorder="1" applyAlignment="1">
      <alignment horizontal="center" vertical="center" wrapText="1"/>
    </xf>
    <xf numFmtId="2" fontId="11" fillId="3" borderId="5" xfId="0" applyNumberFormat="1" applyFont="1" applyFill="1" applyBorder="1" applyAlignment="1">
      <alignment horizontal="center" vertical="center" wrapText="1"/>
    </xf>
    <xf numFmtId="2" fontId="11" fillId="3" borderId="3" xfId="0" applyNumberFormat="1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2" fontId="15" fillId="0" borderId="6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justify" vertical="center" wrapText="1"/>
    </xf>
    <xf numFmtId="0" fontId="14" fillId="0" borderId="3" xfId="0" applyFont="1" applyBorder="1" applyAlignment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/>
    </xf>
    <xf numFmtId="2" fontId="11" fillId="0" borderId="3" xfId="0" applyNumberFormat="1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2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0" borderId="0" xfId="0" applyFont="1" applyAlignment="1" applyProtection="1">
      <alignment wrapText="1"/>
      <protection locked="0"/>
    </xf>
    <xf numFmtId="0" fontId="10" fillId="0" borderId="0" xfId="0" applyFont="1" applyAlignment="1">
      <alignment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2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3" xfId="0" applyNumberFormat="1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protection locked="0"/>
    </xf>
    <xf numFmtId="0" fontId="5" fillId="0" borderId="5" xfId="0" applyFont="1" applyBorder="1" applyAlignment="1" applyProtection="1">
      <protection locked="0"/>
    </xf>
    <xf numFmtId="0" fontId="5" fillId="0" borderId="0" xfId="0" applyFont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5</xdr:row>
      <xdr:rowOff>1306285</xdr:rowOff>
    </xdr:from>
    <xdr:to>
      <xdr:col>10</xdr:col>
      <xdr:colOff>0</xdr:colOff>
      <xdr:row>5</xdr:row>
      <xdr:rowOff>1658710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00800" y="3034392"/>
          <a:ext cx="117837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1099889</xdr:colOff>
      <xdr:row>5</xdr:row>
      <xdr:rowOff>1510393</xdr:rowOff>
    </xdr:from>
    <xdr:to>
      <xdr:col>11</xdr:col>
      <xdr:colOff>1229240</xdr:colOff>
      <xdr:row>5</xdr:row>
      <xdr:rowOff>1815593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79068" y="3238500"/>
          <a:ext cx="1285958" cy="305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7845</xdr:colOff>
      <xdr:row>5</xdr:row>
      <xdr:rowOff>1495426</xdr:rowOff>
    </xdr:from>
    <xdr:to>
      <xdr:col>10</xdr:col>
      <xdr:colOff>884145</xdr:colOff>
      <xdr:row>5</xdr:row>
      <xdr:rowOff>1933576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13110" y="2582397"/>
          <a:ext cx="8763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61472</xdr:colOff>
      <xdr:row>5</xdr:row>
      <xdr:rowOff>2217965</xdr:rowOff>
    </xdr:from>
    <xdr:to>
      <xdr:col>13</xdr:col>
      <xdr:colOff>42422</xdr:colOff>
      <xdr:row>5</xdr:row>
      <xdr:rowOff>2612573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123829" y="4136572"/>
          <a:ext cx="2307772" cy="394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5</xdr:row>
      <xdr:rowOff>1238250</xdr:rowOff>
    </xdr:from>
    <xdr:to>
      <xdr:col>12</xdr:col>
      <xdr:colOff>457200</xdr:colOff>
      <xdr:row>5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7"/>
  <sheetViews>
    <sheetView tabSelected="1" view="pageBreakPreview" topLeftCell="D86" zoomScale="80" zoomScaleNormal="80" zoomScaleSheetLayoutView="80" zoomScalePageLayoutView="85" workbookViewId="0">
      <selection activeCell="M93" sqref="M93"/>
    </sheetView>
  </sheetViews>
  <sheetFormatPr defaultRowHeight="15" x14ac:dyDescent="0.25"/>
  <cols>
    <col min="1" max="1" width="10.42578125" customWidth="1"/>
    <col min="2" max="2" width="65" customWidth="1"/>
    <col min="3" max="3" width="12.7109375" customWidth="1"/>
    <col min="4" max="4" width="15.42578125" style="55" customWidth="1"/>
    <col min="5" max="5" width="15.5703125" style="55" customWidth="1"/>
    <col min="6" max="6" width="16" style="62" customWidth="1"/>
    <col min="7" max="7" width="15.7109375" style="55" customWidth="1"/>
    <col min="8" max="8" width="9.140625" customWidth="1"/>
    <col min="9" max="9" width="9.7109375" customWidth="1"/>
    <col min="10" max="10" width="20.28515625" customWidth="1"/>
    <col min="11" max="11" width="17.85546875" customWidth="1"/>
    <col min="12" max="12" width="15.85546875" customWidth="1"/>
    <col min="13" max="13" width="35.28515625" customWidth="1"/>
    <col min="14" max="14" width="21.7109375" customWidth="1"/>
    <col min="15" max="15" width="23.42578125" customWidth="1"/>
    <col min="16" max="16" width="32.7109375" style="55" customWidth="1"/>
    <col min="18" max="18" width="16.42578125" customWidth="1"/>
    <col min="19" max="19" width="18.28515625" customWidth="1"/>
    <col min="20" max="20" width="21.7109375" customWidth="1"/>
  </cols>
  <sheetData>
    <row r="1" spans="1:20" s="1" customFormat="1" ht="21.75" customHeight="1" x14ac:dyDescent="0.3">
      <c r="A1" s="9"/>
      <c r="B1" s="9"/>
      <c r="C1" s="9"/>
      <c r="D1" s="47"/>
      <c r="E1" s="47"/>
      <c r="F1" s="56"/>
      <c r="G1" s="64"/>
      <c r="H1" s="8"/>
      <c r="I1" s="8"/>
      <c r="J1" s="8"/>
      <c r="K1" s="8"/>
      <c r="L1" s="9"/>
      <c r="M1" s="9"/>
      <c r="N1" s="99"/>
      <c r="O1" s="99"/>
      <c r="P1" s="99"/>
    </row>
    <row r="2" spans="1:20" s="1" customFormat="1" ht="15" customHeight="1" x14ac:dyDescent="0.3">
      <c r="A2" s="9"/>
      <c r="B2" s="9" t="s">
        <v>14</v>
      </c>
      <c r="C2" s="9"/>
      <c r="D2" s="47"/>
      <c r="E2" s="47"/>
      <c r="F2" s="57"/>
      <c r="G2" s="47"/>
      <c r="H2" s="9"/>
      <c r="I2" s="9"/>
      <c r="J2" s="9"/>
      <c r="K2" s="9"/>
      <c r="L2" s="9"/>
      <c r="M2" s="9"/>
      <c r="N2" s="99"/>
      <c r="O2" s="99"/>
      <c r="P2" s="99"/>
    </row>
    <row r="3" spans="1:20" s="1" customFormat="1" ht="14.25" customHeight="1" x14ac:dyDescent="0.3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9" t="s">
        <v>14</v>
      </c>
      <c r="O3" s="12"/>
      <c r="P3" s="67"/>
    </row>
    <row r="4" spans="1:20" s="1" customFormat="1" ht="21.75" customHeight="1" x14ac:dyDescent="0.25">
      <c r="A4" s="103" t="s">
        <v>15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1:20" ht="57" customHeight="1" x14ac:dyDescent="0.3">
      <c r="A5" s="104" t="s">
        <v>0</v>
      </c>
      <c r="B5" s="105" t="s">
        <v>1</v>
      </c>
      <c r="C5" s="105" t="s">
        <v>2</v>
      </c>
      <c r="D5" s="106" t="s">
        <v>3</v>
      </c>
      <c r="E5" s="100" t="s">
        <v>4</v>
      </c>
      <c r="F5" s="101"/>
      <c r="G5" s="101"/>
      <c r="H5" s="101"/>
      <c r="I5" s="102"/>
      <c r="J5" s="107" t="s">
        <v>5</v>
      </c>
      <c r="K5" s="107"/>
      <c r="L5" s="107"/>
      <c r="M5" s="108" t="s">
        <v>6</v>
      </c>
      <c r="N5" s="109"/>
      <c r="O5" s="109"/>
      <c r="P5" s="110"/>
    </row>
    <row r="6" spans="1:20" ht="195.75" customHeight="1" x14ac:dyDescent="0.25">
      <c r="A6" s="104"/>
      <c r="B6" s="105"/>
      <c r="C6" s="105"/>
      <c r="D6" s="106"/>
      <c r="E6" s="21" t="s">
        <v>16</v>
      </c>
      <c r="F6" s="21" t="s">
        <v>16</v>
      </c>
      <c r="G6" s="21" t="s">
        <v>16</v>
      </c>
      <c r="H6" s="14"/>
      <c r="I6" s="14"/>
      <c r="J6" s="13" t="s">
        <v>7</v>
      </c>
      <c r="K6" s="13" t="s">
        <v>8</v>
      </c>
      <c r="L6" s="15" t="s">
        <v>12</v>
      </c>
      <c r="M6" s="16" t="s">
        <v>13</v>
      </c>
      <c r="N6" s="17" t="s">
        <v>9</v>
      </c>
      <c r="O6" s="17" t="s">
        <v>10</v>
      </c>
      <c r="P6" s="68" t="s">
        <v>11</v>
      </c>
      <c r="S6" t="s">
        <v>14</v>
      </c>
    </row>
    <row r="7" spans="1:20" ht="58.5" customHeight="1" x14ac:dyDescent="0.25">
      <c r="A7" s="23"/>
      <c r="B7" s="72" t="s">
        <v>19</v>
      </c>
      <c r="C7" s="72"/>
      <c r="D7" s="73"/>
      <c r="E7" s="74"/>
      <c r="F7" s="75"/>
      <c r="G7" s="76"/>
      <c r="H7" s="25"/>
      <c r="I7" s="25"/>
      <c r="J7" s="26"/>
      <c r="K7" s="26"/>
      <c r="L7" s="22"/>
      <c r="M7" s="27"/>
      <c r="N7" s="18"/>
      <c r="O7" s="18"/>
      <c r="P7" s="69"/>
    </row>
    <row r="8" spans="1:20" ht="52.5" customHeight="1" x14ac:dyDescent="0.25">
      <c r="A8" s="88"/>
      <c r="B8" s="83" t="s">
        <v>92</v>
      </c>
      <c r="C8" s="84"/>
      <c r="D8" s="85"/>
      <c r="E8" s="77"/>
      <c r="F8" s="77"/>
      <c r="G8" s="78"/>
      <c r="H8" s="29"/>
      <c r="I8" s="30"/>
      <c r="J8" s="31"/>
      <c r="K8" s="31"/>
      <c r="L8" s="24"/>
      <c r="M8" s="32"/>
      <c r="N8" s="28"/>
      <c r="O8" s="28"/>
      <c r="P8" s="37"/>
      <c r="R8">
        <f t="shared" ref="R8:R77" si="0">SUM(E8*D8)</f>
        <v>0</v>
      </c>
      <c r="S8">
        <f t="shared" ref="S8:S77" si="1">SUM(F8*D8)</f>
        <v>0</v>
      </c>
      <c r="T8">
        <f t="shared" ref="T8:T77" si="2">SUM(G8*D8)</f>
        <v>0</v>
      </c>
    </row>
    <row r="9" spans="1:20" ht="33.75" customHeight="1" x14ac:dyDescent="0.25">
      <c r="A9" s="18">
        <v>1</v>
      </c>
      <c r="B9" s="86" t="s">
        <v>34</v>
      </c>
      <c r="C9" s="39" t="s">
        <v>23</v>
      </c>
      <c r="D9" s="39">
        <v>1.2</v>
      </c>
      <c r="E9" s="79">
        <v>850</v>
      </c>
      <c r="F9" s="79">
        <v>850</v>
      </c>
      <c r="G9" s="79">
        <v>850</v>
      </c>
      <c r="H9" s="43"/>
      <c r="I9" s="43"/>
      <c r="J9" s="40">
        <f t="shared" ref="J9:J76" si="3">AVERAGE(E9:G9)</f>
        <v>850</v>
      </c>
      <c r="K9" s="40">
        <f t="shared" ref="K9:K77" si="4">SQRT((SUM(IF(E9&gt;0,POWER(E9-J9,2),0),IF(F9&gt;0,POWER(F9-J9,2),0),IF(G9&gt;0,POWER(G9-J9,2),0),IF(H9&gt;0,POWER(H9-J9,2),0),IF(I9&gt;0,POWER(I9-J9,2),0),))/(COUNTA(E9:I9)-1))</f>
        <v>0</v>
      </c>
      <c r="L9" s="41">
        <f t="shared" ref="L9:L76" si="5">K9/J9*100</f>
        <v>0</v>
      </c>
      <c r="M9" s="42">
        <f t="shared" ref="M9:M76" si="6">((D9/COUNTA(E9:I9))*(SUM(E9:I9)))</f>
        <v>1019.9999999999999</v>
      </c>
      <c r="N9" s="79">
        <v>850</v>
      </c>
      <c r="O9" s="79">
        <v>850</v>
      </c>
      <c r="P9" s="44">
        <v>1020</v>
      </c>
      <c r="R9" s="46">
        <f t="shared" si="0"/>
        <v>1020</v>
      </c>
      <c r="S9" s="45">
        <f t="shared" si="1"/>
        <v>1020</v>
      </c>
      <c r="T9" s="45">
        <f t="shared" si="2"/>
        <v>1020</v>
      </c>
    </row>
    <row r="10" spans="1:20" ht="30" customHeight="1" x14ac:dyDescent="0.25">
      <c r="A10" s="18">
        <v>2</v>
      </c>
      <c r="B10" s="86" t="s">
        <v>35</v>
      </c>
      <c r="C10" s="39" t="s">
        <v>23</v>
      </c>
      <c r="D10" s="39">
        <v>1.8</v>
      </c>
      <c r="E10" s="79">
        <v>850</v>
      </c>
      <c r="F10" s="79">
        <v>850</v>
      </c>
      <c r="G10" s="79">
        <v>850</v>
      </c>
      <c r="H10" s="43"/>
      <c r="I10" s="43"/>
      <c r="J10" s="40">
        <f t="shared" si="3"/>
        <v>850</v>
      </c>
      <c r="K10" s="40">
        <f t="shared" si="4"/>
        <v>0</v>
      </c>
      <c r="L10" s="41">
        <f t="shared" si="5"/>
        <v>0</v>
      </c>
      <c r="M10" s="42">
        <f t="shared" si="6"/>
        <v>1530</v>
      </c>
      <c r="N10" s="79">
        <v>850</v>
      </c>
      <c r="O10" s="79">
        <v>850</v>
      </c>
      <c r="P10" s="44">
        <v>1530</v>
      </c>
      <c r="R10" s="46">
        <f t="shared" si="0"/>
        <v>1530</v>
      </c>
      <c r="S10" s="45">
        <f t="shared" si="1"/>
        <v>1530</v>
      </c>
      <c r="T10" s="45">
        <f t="shared" si="2"/>
        <v>1530</v>
      </c>
    </row>
    <row r="11" spans="1:20" ht="28.5" customHeight="1" x14ac:dyDescent="0.25">
      <c r="A11" s="18">
        <v>3</v>
      </c>
      <c r="B11" s="86" t="s">
        <v>36</v>
      </c>
      <c r="C11" s="39" t="s">
        <v>25</v>
      </c>
      <c r="D11" s="39">
        <v>1</v>
      </c>
      <c r="E11" s="79">
        <v>2672</v>
      </c>
      <c r="F11" s="80">
        <v>2972</v>
      </c>
      <c r="G11" s="79">
        <v>3000</v>
      </c>
      <c r="H11" s="43"/>
      <c r="I11" s="43"/>
      <c r="J11" s="40">
        <f t="shared" si="3"/>
        <v>2881.3333333333335</v>
      </c>
      <c r="K11" s="40">
        <f t="shared" si="4"/>
        <v>181.82775732360923</v>
      </c>
      <c r="L11" s="41">
        <f t="shared" si="5"/>
        <v>6.3105422486213287</v>
      </c>
      <c r="M11" s="42">
        <f t="shared" si="6"/>
        <v>2881.333333333333</v>
      </c>
      <c r="N11" s="79">
        <v>2672</v>
      </c>
      <c r="O11" s="79">
        <v>2672</v>
      </c>
      <c r="P11" s="44">
        <v>2672</v>
      </c>
      <c r="R11" s="46">
        <f t="shared" si="0"/>
        <v>2672</v>
      </c>
      <c r="S11" s="45">
        <f t="shared" si="1"/>
        <v>2972</v>
      </c>
      <c r="T11" s="45">
        <f t="shared" si="2"/>
        <v>3000</v>
      </c>
    </row>
    <row r="12" spans="1:20" ht="24.75" customHeight="1" x14ac:dyDescent="0.25">
      <c r="A12" s="18">
        <v>4</v>
      </c>
      <c r="B12" s="86" t="s">
        <v>37</v>
      </c>
      <c r="C12" s="39" t="s">
        <v>25</v>
      </c>
      <c r="D12" s="39">
        <v>2</v>
      </c>
      <c r="E12" s="79">
        <v>400</v>
      </c>
      <c r="F12" s="80">
        <v>450</v>
      </c>
      <c r="G12" s="79">
        <v>430</v>
      </c>
      <c r="H12" s="43"/>
      <c r="I12" s="43"/>
      <c r="J12" s="40">
        <f t="shared" si="3"/>
        <v>426.66666666666669</v>
      </c>
      <c r="K12" s="40">
        <f t="shared" si="4"/>
        <v>25.166114784235834</v>
      </c>
      <c r="L12" s="41">
        <f t="shared" si="5"/>
        <v>5.8983081525552734</v>
      </c>
      <c r="M12" s="42">
        <f t="shared" si="6"/>
        <v>853.33333333333326</v>
      </c>
      <c r="N12" s="79">
        <v>400</v>
      </c>
      <c r="O12" s="79">
        <v>400</v>
      </c>
      <c r="P12" s="44">
        <v>800</v>
      </c>
      <c r="R12" s="46">
        <f t="shared" si="0"/>
        <v>800</v>
      </c>
      <c r="S12" s="45">
        <f t="shared" si="1"/>
        <v>900</v>
      </c>
      <c r="T12" s="45">
        <f t="shared" si="2"/>
        <v>860</v>
      </c>
    </row>
    <row r="13" spans="1:20" ht="28.5" customHeight="1" x14ac:dyDescent="0.25">
      <c r="A13" s="18">
        <v>5</v>
      </c>
      <c r="B13" s="86" t="s">
        <v>38</v>
      </c>
      <c r="C13" s="39" t="s">
        <v>20</v>
      </c>
      <c r="D13" s="39">
        <v>1</v>
      </c>
      <c r="E13" s="79">
        <v>572</v>
      </c>
      <c r="F13" s="80">
        <v>650</v>
      </c>
      <c r="G13" s="79">
        <v>600</v>
      </c>
      <c r="H13" s="43"/>
      <c r="I13" s="43"/>
      <c r="J13" s="40">
        <f t="shared" si="3"/>
        <v>607.33333333333337</v>
      </c>
      <c r="K13" s="40">
        <f t="shared" si="4"/>
        <v>39.513710700633183</v>
      </c>
      <c r="L13" s="41">
        <f t="shared" si="5"/>
        <v>6.5060994567453099</v>
      </c>
      <c r="M13" s="42">
        <f t="shared" si="6"/>
        <v>607.33333333333326</v>
      </c>
      <c r="N13" s="79">
        <v>572</v>
      </c>
      <c r="O13" s="79">
        <v>572</v>
      </c>
      <c r="P13" s="44">
        <v>572</v>
      </c>
      <c r="R13" s="46">
        <f t="shared" si="0"/>
        <v>572</v>
      </c>
      <c r="S13" s="45">
        <f t="shared" si="1"/>
        <v>650</v>
      </c>
      <c r="T13" s="45">
        <f t="shared" si="2"/>
        <v>600</v>
      </c>
    </row>
    <row r="14" spans="1:20" ht="63" customHeight="1" x14ac:dyDescent="0.25">
      <c r="A14" s="18"/>
      <c r="B14" s="87" t="s">
        <v>93</v>
      </c>
      <c r="C14" s="39"/>
      <c r="D14" s="39"/>
      <c r="E14" s="79"/>
      <c r="F14" s="80"/>
      <c r="G14" s="79"/>
      <c r="H14" s="43"/>
      <c r="I14" s="43"/>
      <c r="J14" s="40"/>
      <c r="K14" s="40">
        <f t="shared" si="4"/>
        <v>0</v>
      </c>
      <c r="L14" s="41"/>
      <c r="M14" s="42"/>
      <c r="N14" s="79"/>
      <c r="O14" s="79"/>
      <c r="P14" s="44"/>
      <c r="R14" s="46">
        <f t="shared" si="0"/>
        <v>0</v>
      </c>
      <c r="S14" s="45">
        <f t="shared" si="1"/>
        <v>0</v>
      </c>
      <c r="T14" s="45">
        <f t="shared" si="2"/>
        <v>0</v>
      </c>
    </row>
    <row r="15" spans="1:20" ht="22.5" customHeight="1" x14ac:dyDescent="0.25">
      <c r="A15" s="18">
        <v>1</v>
      </c>
      <c r="B15" s="86" t="s">
        <v>39</v>
      </c>
      <c r="C15" s="39" t="s">
        <v>23</v>
      </c>
      <c r="D15" s="39">
        <v>1.8</v>
      </c>
      <c r="E15" s="79">
        <v>850</v>
      </c>
      <c r="F15" s="79">
        <v>850</v>
      </c>
      <c r="G15" s="79">
        <v>850</v>
      </c>
      <c r="H15" s="43"/>
      <c r="I15" s="43"/>
      <c r="J15" s="40">
        <f t="shared" si="3"/>
        <v>850</v>
      </c>
      <c r="K15" s="40">
        <f t="shared" si="4"/>
        <v>0</v>
      </c>
      <c r="L15" s="41">
        <f t="shared" si="5"/>
        <v>0</v>
      </c>
      <c r="M15" s="42">
        <f t="shared" si="6"/>
        <v>1530</v>
      </c>
      <c r="N15" s="79">
        <v>850</v>
      </c>
      <c r="O15" s="79">
        <v>850</v>
      </c>
      <c r="P15" s="44">
        <v>1530</v>
      </c>
      <c r="R15" s="46">
        <f t="shared" si="0"/>
        <v>1530</v>
      </c>
      <c r="S15" s="45">
        <f t="shared" si="1"/>
        <v>1530</v>
      </c>
      <c r="T15" s="45">
        <f t="shared" si="2"/>
        <v>1530</v>
      </c>
    </row>
    <row r="16" spans="1:20" ht="28.5" customHeight="1" x14ac:dyDescent="0.25">
      <c r="A16" s="18">
        <v>2</v>
      </c>
      <c r="B16" s="86" t="s">
        <v>40</v>
      </c>
      <c r="C16" s="39" t="s">
        <v>23</v>
      </c>
      <c r="D16" s="39">
        <v>3</v>
      </c>
      <c r="E16" s="79">
        <v>850</v>
      </c>
      <c r="F16" s="79">
        <v>850</v>
      </c>
      <c r="G16" s="79">
        <v>850</v>
      </c>
      <c r="H16" s="43"/>
      <c r="I16" s="43"/>
      <c r="J16" s="40">
        <f t="shared" si="3"/>
        <v>850</v>
      </c>
      <c r="K16" s="40">
        <f t="shared" si="4"/>
        <v>0</v>
      </c>
      <c r="L16" s="41">
        <f t="shared" si="5"/>
        <v>0</v>
      </c>
      <c r="M16" s="42">
        <f t="shared" si="6"/>
        <v>2550</v>
      </c>
      <c r="N16" s="79">
        <v>850</v>
      </c>
      <c r="O16" s="79">
        <v>850</v>
      </c>
      <c r="P16" s="44">
        <v>2550</v>
      </c>
      <c r="R16" s="46">
        <f t="shared" si="0"/>
        <v>2550</v>
      </c>
      <c r="S16" s="45">
        <f t="shared" si="1"/>
        <v>2550</v>
      </c>
      <c r="T16" s="45">
        <f t="shared" si="2"/>
        <v>2550</v>
      </c>
    </row>
    <row r="17" spans="1:20" ht="24" customHeight="1" x14ac:dyDescent="0.25">
      <c r="A17" s="18">
        <v>3</v>
      </c>
      <c r="B17" s="86" t="s">
        <v>41</v>
      </c>
      <c r="C17" s="39" t="s">
        <v>23</v>
      </c>
      <c r="D17" s="39">
        <v>6</v>
      </c>
      <c r="E17" s="79">
        <v>850</v>
      </c>
      <c r="F17" s="79">
        <v>850</v>
      </c>
      <c r="G17" s="79">
        <v>850</v>
      </c>
      <c r="H17" s="43"/>
      <c r="I17" s="43"/>
      <c r="J17" s="40">
        <f t="shared" si="3"/>
        <v>850</v>
      </c>
      <c r="K17" s="40">
        <f t="shared" si="4"/>
        <v>0</v>
      </c>
      <c r="L17" s="41">
        <f t="shared" si="5"/>
        <v>0</v>
      </c>
      <c r="M17" s="42">
        <f t="shared" si="6"/>
        <v>5100</v>
      </c>
      <c r="N17" s="79">
        <v>850</v>
      </c>
      <c r="O17" s="79">
        <v>850</v>
      </c>
      <c r="P17" s="44">
        <v>5100</v>
      </c>
      <c r="R17" s="46">
        <f t="shared" si="0"/>
        <v>5100</v>
      </c>
      <c r="S17" s="45">
        <f t="shared" si="1"/>
        <v>5100</v>
      </c>
      <c r="T17" s="45">
        <f t="shared" si="2"/>
        <v>5100</v>
      </c>
    </row>
    <row r="18" spans="1:20" ht="24" customHeight="1" x14ac:dyDescent="0.25">
      <c r="A18" s="18">
        <v>4</v>
      </c>
      <c r="B18" s="86" t="s">
        <v>42</v>
      </c>
      <c r="C18" s="39" t="s">
        <v>23</v>
      </c>
      <c r="D18" s="39">
        <v>2.6</v>
      </c>
      <c r="E18" s="79">
        <v>850</v>
      </c>
      <c r="F18" s="79">
        <v>850</v>
      </c>
      <c r="G18" s="79">
        <v>850</v>
      </c>
      <c r="H18" s="43"/>
      <c r="I18" s="43"/>
      <c r="J18" s="40">
        <f t="shared" si="3"/>
        <v>850</v>
      </c>
      <c r="K18" s="40">
        <f t="shared" si="4"/>
        <v>0</v>
      </c>
      <c r="L18" s="41">
        <f t="shared" si="5"/>
        <v>0</v>
      </c>
      <c r="M18" s="42">
        <f t="shared" si="6"/>
        <v>2210</v>
      </c>
      <c r="N18" s="79">
        <v>850</v>
      </c>
      <c r="O18" s="79">
        <v>850</v>
      </c>
      <c r="P18" s="44">
        <v>2210</v>
      </c>
      <c r="R18" s="46">
        <f t="shared" si="0"/>
        <v>2210</v>
      </c>
      <c r="S18" s="45">
        <f t="shared" si="1"/>
        <v>2210</v>
      </c>
      <c r="T18" s="45">
        <f t="shared" si="2"/>
        <v>2210</v>
      </c>
    </row>
    <row r="19" spans="1:20" ht="27.75" customHeight="1" x14ac:dyDescent="0.25">
      <c r="A19" s="18">
        <v>5</v>
      </c>
      <c r="B19" s="86" t="s">
        <v>43</v>
      </c>
      <c r="C19" s="39" t="s">
        <v>23</v>
      </c>
      <c r="D19" s="39">
        <v>4.8</v>
      </c>
      <c r="E19" s="79">
        <v>850</v>
      </c>
      <c r="F19" s="79">
        <v>850</v>
      </c>
      <c r="G19" s="79">
        <v>850</v>
      </c>
      <c r="H19" s="43"/>
      <c r="I19" s="43"/>
      <c r="J19" s="40">
        <f t="shared" si="3"/>
        <v>850</v>
      </c>
      <c r="K19" s="40">
        <f t="shared" si="4"/>
        <v>0</v>
      </c>
      <c r="L19" s="41">
        <f t="shared" si="5"/>
        <v>0</v>
      </c>
      <c r="M19" s="42">
        <f t="shared" si="6"/>
        <v>4079.9999999999995</v>
      </c>
      <c r="N19" s="79">
        <v>850</v>
      </c>
      <c r="O19" s="79">
        <v>850</v>
      </c>
      <c r="P19" s="44">
        <v>4080</v>
      </c>
      <c r="R19" s="46">
        <f t="shared" si="0"/>
        <v>4080</v>
      </c>
      <c r="S19" s="45">
        <f t="shared" si="1"/>
        <v>4080</v>
      </c>
      <c r="T19" s="45">
        <f t="shared" si="2"/>
        <v>4080</v>
      </c>
    </row>
    <row r="20" spans="1:20" s="66" customFormat="1" ht="21.75" customHeight="1" x14ac:dyDescent="0.25">
      <c r="A20" s="18">
        <v>6</v>
      </c>
      <c r="B20" s="86" t="s">
        <v>44</v>
      </c>
      <c r="C20" s="39" t="s">
        <v>23</v>
      </c>
      <c r="D20" s="39">
        <v>1.8</v>
      </c>
      <c r="E20" s="79">
        <v>850</v>
      </c>
      <c r="F20" s="79">
        <v>850</v>
      </c>
      <c r="G20" s="79">
        <v>850</v>
      </c>
      <c r="H20" s="65"/>
      <c r="I20" s="65"/>
      <c r="J20" s="40">
        <f t="shared" si="3"/>
        <v>850</v>
      </c>
      <c r="K20" s="40">
        <f t="shared" si="4"/>
        <v>0</v>
      </c>
      <c r="L20" s="41">
        <f t="shared" si="5"/>
        <v>0</v>
      </c>
      <c r="M20" s="42">
        <f t="shared" si="6"/>
        <v>1530</v>
      </c>
      <c r="N20" s="79">
        <v>850</v>
      </c>
      <c r="O20" s="79">
        <v>850</v>
      </c>
      <c r="P20" s="44">
        <v>1530</v>
      </c>
      <c r="R20" s="46">
        <f t="shared" si="0"/>
        <v>1530</v>
      </c>
      <c r="S20" s="45">
        <f t="shared" si="1"/>
        <v>1530</v>
      </c>
      <c r="T20" s="45">
        <f t="shared" si="2"/>
        <v>1530</v>
      </c>
    </row>
    <row r="21" spans="1:20" s="66" customFormat="1" ht="24.75" customHeight="1" x14ac:dyDescent="0.25">
      <c r="A21" s="18">
        <v>7</v>
      </c>
      <c r="B21" s="86" t="s">
        <v>26</v>
      </c>
      <c r="C21" s="39" t="s">
        <v>23</v>
      </c>
      <c r="D21" s="39">
        <v>0.3</v>
      </c>
      <c r="E21" s="79">
        <v>850</v>
      </c>
      <c r="F21" s="79">
        <v>850</v>
      </c>
      <c r="G21" s="79">
        <v>850</v>
      </c>
      <c r="H21" s="65"/>
      <c r="I21" s="65"/>
      <c r="J21" s="40">
        <f t="shared" si="3"/>
        <v>850</v>
      </c>
      <c r="K21" s="40">
        <f t="shared" si="4"/>
        <v>0</v>
      </c>
      <c r="L21" s="41">
        <f t="shared" si="5"/>
        <v>0</v>
      </c>
      <c r="M21" s="42">
        <f t="shared" si="6"/>
        <v>254.99999999999997</v>
      </c>
      <c r="N21" s="79">
        <v>850</v>
      </c>
      <c r="O21" s="79">
        <v>850</v>
      </c>
      <c r="P21" s="44">
        <v>255</v>
      </c>
      <c r="R21" s="46">
        <f t="shared" si="0"/>
        <v>255</v>
      </c>
      <c r="S21" s="45">
        <f t="shared" si="1"/>
        <v>255</v>
      </c>
      <c r="T21" s="45">
        <f t="shared" si="2"/>
        <v>255</v>
      </c>
    </row>
    <row r="22" spans="1:20" s="66" customFormat="1" ht="24.75" customHeight="1" x14ac:dyDescent="0.25">
      <c r="A22" s="18">
        <v>8</v>
      </c>
      <c r="B22" s="86" t="s">
        <v>45</v>
      </c>
      <c r="C22" s="39" t="s">
        <v>23</v>
      </c>
      <c r="D22" s="39">
        <v>4.8</v>
      </c>
      <c r="E22" s="79">
        <v>850</v>
      </c>
      <c r="F22" s="79">
        <v>850</v>
      </c>
      <c r="G22" s="79">
        <v>850</v>
      </c>
      <c r="H22" s="65"/>
      <c r="I22" s="65"/>
      <c r="J22" s="40">
        <f t="shared" si="3"/>
        <v>850</v>
      </c>
      <c r="K22" s="40">
        <f t="shared" si="4"/>
        <v>0</v>
      </c>
      <c r="L22" s="41">
        <f t="shared" si="5"/>
        <v>0</v>
      </c>
      <c r="M22" s="42">
        <f t="shared" si="6"/>
        <v>4079.9999999999995</v>
      </c>
      <c r="N22" s="79">
        <v>850</v>
      </c>
      <c r="O22" s="79">
        <v>850</v>
      </c>
      <c r="P22" s="44">
        <v>4080</v>
      </c>
      <c r="R22" s="46">
        <f t="shared" si="0"/>
        <v>4080</v>
      </c>
      <c r="S22" s="45">
        <f t="shared" si="1"/>
        <v>4080</v>
      </c>
      <c r="T22" s="45">
        <f t="shared" si="2"/>
        <v>4080</v>
      </c>
    </row>
    <row r="23" spans="1:20" s="66" customFormat="1" ht="29.25" customHeight="1" x14ac:dyDescent="0.25">
      <c r="A23" s="18">
        <v>9</v>
      </c>
      <c r="B23" s="86" t="s">
        <v>46</v>
      </c>
      <c r="C23" s="39" t="s">
        <v>23</v>
      </c>
      <c r="D23" s="39">
        <v>1.2</v>
      </c>
      <c r="E23" s="79">
        <v>850</v>
      </c>
      <c r="F23" s="79">
        <v>850</v>
      </c>
      <c r="G23" s="79">
        <v>850</v>
      </c>
      <c r="H23" s="65"/>
      <c r="I23" s="65"/>
      <c r="J23" s="40">
        <f t="shared" si="3"/>
        <v>850</v>
      </c>
      <c r="K23" s="40">
        <f t="shared" si="4"/>
        <v>0</v>
      </c>
      <c r="L23" s="41">
        <f t="shared" si="5"/>
        <v>0</v>
      </c>
      <c r="M23" s="42">
        <f t="shared" si="6"/>
        <v>1019.9999999999999</v>
      </c>
      <c r="N23" s="79">
        <v>850</v>
      </c>
      <c r="O23" s="79">
        <v>850</v>
      </c>
      <c r="P23" s="44">
        <v>1020</v>
      </c>
      <c r="R23" s="46">
        <f t="shared" si="0"/>
        <v>1020</v>
      </c>
      <c r="S23" s="45">
        <f t="shared" si="1"/>
        <v>1020</v>
      </c>
      <c r="T23" s="45">
        <f t="shared" si="2"/>
        <v>1020</v>
      </c>
    </row>
    <row r="24" spans="1:20" s="66" customFormat="1" ht="24" customHeight="1" x14ac:dyDescent="0.25">
      <c r="A24" s="18">
        <v>10</v>
      </c>
      <c r="B24" s="86" t="s">
        <v>47</v>
      </c>
      <c r="C24" s="39" t="s">
        <v>23</v>
      </c>
      <c r="D24" s="39">
        <v>1</v>
      </c>
      <c r="E24" s="79">
        <v>850</v>
      </c>
      <c r="F24" s="79">
        <v>850</v>
      </c>
      <c r="G24" s="79">
        <v>850</v>
      </c>
      <c r="H24" s="65"/>
      <c r="I24" s="65"/>
      <c r="J24" s="40">
        <f t="shared" si="3"/>
        <v>850</v>
      </c>
      <c r="K24" s="40">
        <f t="shared" si="4"/>
        <v>0</v>
      </c>
      <c r="L24" s="41">
        <f t="shared" si="5"/>
        <v>0</v>
      </c>
      <c r="M24" s="42">
        <f t="shared" si="6"/>
        <v>850</v>
      </c>
      <c r="N24" s="79">
        <v>850</v>
      </c>
      <c r="O24" s="79">
        <v>850</v>
      </c>
      <c r="P24" s="44">
        <v>850</v>
      </c>
      <c r="R24" s="46">
        <f t="shared" si="0"/>
        <v>850</v>
      </c>
      <c r="S24" s="45">
        <f t="shared" si="1"/>
        <v>850</v>
      </c>
      <c r="T24" s="45">
        <f t="shared" si="2"/>
        <v>850</v>
      </c>
    </row>
    <row r="25" spans="1:20" s="66" customFormat="1" ht="27" customHeight="1" x14ac:dyDescent="0.25">
      <c r="A25" s="18">
        <v>11</v>
      </c>
      <c r="B25" s="86" t="s">
        <v>48</v>
      </c>
      <c r="C25" s="39" t="s">
        <v>25</v>
      </c>
      <c r="D25" s="39">
        <v>2</v>
      </c>
      <c r="E25" s="79">
        <v>670</v>
      </c>
      <c r="F25" s="80">
        <v>670</v>
      </c>
      <c r="G25" s="79">
        <v>700</v>
      </c>
      <c r="H25" s="65"/>
      <c r="I25" s="65"/>
      <c r="J25" s="40">
        <f t="shared" si="3"/>
        <v>680</v>
      </c>
      <c r="K25" s="40">
        <f t="shared" si="4"/>
        <v>17.320508075688775</v>
      </c>
      <c r="L25" s="41">
        <f t="shared" si="5"/>
        <v>2.5471335405424669</v>
      </c>
      <c r="M25" s="42">
        <f t="shared" si="6"/>
        <v>1360</v>
      </c>
      <c r="N25" s="79">
        <v>670</v>
      </c>
      <c r="O25" s="79">
        <v>670</v>
      </c>
      <c r="P25" s="44">
        <v>1340</v>
      </c>
      <c r="R25" s="46">
        <f t="shared" si="0"/>
        <v>1340</v>
      </c>
      <c r="S25" s="45">
        <f t="shared" si="1"/>
        <v>1340</v>
      </c>
      <c r="T25" s="45">
        <f t="shared" si="2"/>
        <v>1400</v>
      </c>
    </row>
    <row r="26" spans="1:20" s="66" customFormat="1" ht="29.25" customHeight="1" x14ac:dyDescent="0.25">
      <c r="A26" s="18">
        <v>12</v>
      </c>
      <c r="B26" s="86" t="s">
        <v>49</v>
      </c>
      <c r="C26" s="39" t="s">
        <v>25</v>
      </c>
      <c r="D26" s="39">
        <v>2</v>
      </c>
      <c r="E26" s="79">
        <v>400</v>
      </c>
      <c r="F26" s="80">
        <v>400</v>
      </c>
      <c r="G26" s="79">
        <v>400</v>
      </c>
      <c r="H26" s="65"/>
      <c r="I26" s="65"/>
      <c r="J26" s="40">
        <f t="shared" si="3"/>
        <v>400</v>
      </c>
      <c r="K26" s="40">
        <f t="shared" si="4"/>
        <v>0</v>
      </c>
      <c r="L26" s="41">
        <f t="shared" si="5"/>
        <v>0</v>
      </c>
      <c r="M26" s="42">
        <f t="shared" si="6"/>
        <v>800</v>
      </c>
      <c r="N26" s="79">
        <v>400</v>
      </c>
      <c r="O26" s="79">
        <v>400</v>
      </c>
      <c r="P26" s="44">
        <v>800</v>
      </c>
      <c r="R26" s="46">
        <f t="shared" si="0"/>
        <v>800</v>
      </c>
      <c r="S26" s="45">
        <f t="shared" si="1"/>
        <v>800</v>
      </c>
      <c r="T26" s="45">
        <f t="shared" si="2"/>
        <v>800</v>
      </c>
    </row>
    <row r="27" spans="1:20" s="66" customFormat="1" ht="23.25" customHeight="1" x14ac:dyDescent="0.25">
      <c r="A27" s="18">
        <v>13</v>
      </c>
      <c r="B27" s="86" t="s">
        <v>50</v>
      </c>
      <c r="C27" s="39" t="s">
        <v>25</v>
      </c>
      <c r="D27" s="39">
        <v>1</v>
      </c>
      <c r="E27" s="79">
        <v>5990</v>
      </c>
      <c r="F27" s="80">
        <v>6490</v>
      </c>
      <c r="G27" s="79">
        <v>6000</v>
      </c>
      <c r="H27" s="65"/>
      <c r="I27" s="65"/>
      <c r="J27" s="40">
        <f t="shared" si="3"/>
        <v>6160</v>
      </c>
      <c r="K27" s="40">
        <f t="shared" si="4"/>
        <v>285.83211855912901</v>
      </c>
      <c r="L27" s="41">
        <f t="shared" si="5"/>
        <v>4.6401317947910554</v>
      </c>
      <c r="M27" s="42">
        <f t="shared" si="6"/>
        <v>6160</v>
      </c>
      <c r="N27" s="79">
        <v>5990</v>
      </c>
      <c r="O27" s="79">
        <v>5990</v>
      </c>
      <c r="P27" s="44">
        <v>5990</v>
      </c>
      <c r="R27" s="46">
        <f t="shared" si="0"/>
        <v>5990</v>
      </c>
      <c r="S27" s="45">
        <f t="shared" si="1"/>
        <v>6490</v>
      </c>
      <c r="T27" s="45">
        <f t="shared" si="2"/>
        <v>6000</v>
      </c>
    </row>
    <row r="28" spans="1:20" s="66" customFormat="1" ht="24.75" customHeight="1" x14ac:dyDescent="0.25">
      <c r="A28" s="18">
        <v>14</v>
      </c>
      <c r="B28" s="86" t="s">
        <v>51</v>
      </c>
      <c r="C28" s="39" t="s">
        <v>20</v>
      </c>
      <c r="D28" s="39">
        <v>2</v>
      </c>
      <c r="E28" s="79">
        <v>3630</v>
      </c>
      <c r="F28" s="80">
        <v>3880</v>
      </c>
      <c r="G28" s="79">
        <v>4000</v>
      </c>
      <c r="H28" s="65"/>
      <c r="I28" s="65"/>
      <c r="J28" s="40">
        <f t="shared" si="3"/>
        <v>3836.6666666666665</v>
      </c>
      <c r="K28" s="40">
        <f t="shared" si="4"/>
        <v>188.76793513023694</v>
      </c>
      <c r="L28" s="41">
        <f t="shared" si="5"/>
        <v>4.9201025663832398</v>
      </c>
      <c r="M28" s="42">
        <f t="shared" si="6"/>
        <v>7673.333333333333</v>
      </c>
      <c r="N28" s="79">
        <v>3630</v>
      </c>
      <c r="O28" s="79">
        <v>3630</v>
      </c>
      <c r="P28" s="44">
        <v>7260</v>
      </c>
      <c r="R28" s="46">
        <f t="shared" si="0"/>
        <v>7260</v>
      </c>
      <c r="S28" s="45">
        <f t="shared" si="1"/>
        <v>7760</v>
      </c>
      <c r="T28" s="45">
        <f t="shared" si="2"/>
        <v>8000</v>
      </c>
    </row>
    <row r="29" spans="1:20" s="66" customFormat="1" ht="28.5" customHeight="1" x14ac:dyDescent="0.25">
      <c r="A29" s="18">
        <v>15</v>
      </c>
      <c r="B29" s="86" t="s">
        <v>27</v>
      </c>
      <c r="C29" s="39" t="s">
        <v>25</v>
      </c>
      <c r="D29" s="39">
        <v>1</v>
      </c>
      <c r="E29" s="79">
        <v>1500</v>
      </c>
      <c r="F29" s="80">
        <v>1600</v>
      </c>
      <c r="G29" s="79">
        <v>1500</v>
      </c>
      <c r="H29" s="65"/>
      <c r="I29" s="65"/>
      <c r="J29" s="40">
        <f t="shared" si="3"/>
        <v>1533.3333333333333</v>
      </c>
      <c r="K29" s="40">
        <f t="shared" si="4"/>
        <v>57.735026918962575</v>
      </c>
      <c r="L29" s="41">
        <f t="shared" si="5"/>
        <v>3.7653278425410379</v>
      </c>
      <c r="M29" s="42">
        <f t="shared" si="6"/>
        <v>1533.3333333333333</v>
      </c>
      <c r="N29" s="79">
        <v>1500</v>
      </c>
      <c r="O29" s="79">
        <v>1500</v>
      </c>
      <c r="P29" s="44">
        <v>1500</v>
      </c>
      <c r="R29" s="46">
        <f t="shared" si="0"/>
        <v>1500</v>
      </c>
      <c r="S29" s="45">
        <f t="shared" si="1"/>
        <v>1600</v>
      </c>
      <c r="T29" s="45">
        <f t="shared" si="2"/>
        <v>1500</v>
      </c>
    </row>
    <row r="30" spans="1:20" s="66" customFormat="1" ht="24.75" customHeight="1" x14ac:dyDescent="0.25">
      <c r="A30" s="18">
        <v>16</v>
      </c>
      <c r="B30" s="86" t="s">
        <v>30</v>
      </c>
      <c r="C30" s="39" t="s">
        <v>25</v>
      </c>
      <c r="D30" s="39">
        <v>1</v>
      </c>
      <c r="E30" s="79">
        <v>2500</v>
      </c>
      <c r="F30" s="80">
        <v>2700</v>
      </c>
      <c r="G30" s="79">
        <v>2500</v>
      </c>
      <c r="H30" s="65"/>
      <c r="I30" s="65"/>
      <c r="J30" s="40">
        <f t="shared" si="3"/>
        <v>2566.6666666666665</v>
      </c>
      <c r="K30" s="40">
        <f t="shared" si="4"/>
        <v>115.47005383792515</v>
      </c>
      <c r="L30" s="41">
        <f t="shared" si="5"/>
        <v>4.4988332664126682</v>
      </c>
      <c r="M30" s="42">
        <f t="shared" si="6"/>
        <v>2566.6666666666665</v>
      </c>
      <c r="N30" s="79">
        <v>2500</v>
      </c>
      <c r="O30" s="79">
        <v>2500</v>
      </c>
      <c r="P30" s="44">
        <v>2500</v>
      </c>
      <c r="R30" s="46">
        <f t="shared" si="0"/>
        <v>2500</v>
      </c>
      <c r="S30" s="45">
        <f t="shared" si="1"/>
        <v>2700</v>
      </c>
      <c r="T30" s="45">
        <f t="shared" si="2"/>
        <v>2500</v>
      </c>
    </row>
    <row r="31" spans="1:20" s="66" customFormat="1" ht="25.5" customHeight="1" x14ac:dyDescent="0.25">
      <c r="A31" s="18">
        <v>17</v>
      </c>
      <c r="B31" s="86" t="s">
        <v>31</v>
      </c>
      <c r="C31" s="39" t="s">
        <v>25</v>
      </c>
      <c r="D31" s="39">
        <v>1</v>
      </c>
      <c r="E31" s="79">
        <v>500</v>
      </c>
      <c r="F31" s="81">
        <v>500</v>
      </c>
      <c r="G31" s="82">
        <v>500</v>
      </c>
      <c r="H31" s="65"/>
      <c r="I31" s="65"/>
      <c r="J31" s="40">
        <f t="shared" si="3"/>
        <v>500</v>
      </c>
      <c r="K31" s="40">
        <f t="shared" si="4"/>
        <v>0</v>
      </c>
      <c r="L31" s="41">
        <f t="shared" si="5"/>
        <v>0</v>
      </c>
      <c r="M31" s="42">
        <f t="shared" si="6"/>
        <v>500</v>
      </c>
      <c r="N31" s="79">
        <v>500</v>
      </c>
      <c r="O31" s="79">
        <v>500</v>
      </c>
      <c r="P31" s="44">
        <v>500</v>
      </c>
      <c r="R31" s="46">
        <f t="shared" si="0"/>
        <v>500</v>
      </c>
      <c r="S31" s="45">
        <f t="shared" si="1"/>
        <v>500</v>
      </c>
      <c r="T31" s="45">
        <f t="shared" si="2"/>
        <v>500</v>
      </c>
    </row>
    <row r="32" spans="1:20" s="66" customFormat="1" ht="23.25" customHeight="1" x14ac:dyDescent="0.25">
      <c r="A32" s="18">
        <v>18</v>
      </c>
      <c r="B32" s="86" t="s">
        <v>52</v>
      </c>
      <c r="C32" s="39" t="s">
        <v>25</v>
      </c>
      <c r="D32" s="39">
        <v>2</v>
      </c>
      <c r="E32" s="79">
        <v>1400</v>
      </c>
      <c r="F32" s="81">
        <v>1500</v>
      </c>
      <c r="G32" s="82">
        <v>1400</v>
      </c>
      <c r="H32" s="65"/>
      <c r="I32" s="65"/>
      <c r="J32" s="40">
        <f t="shared" si="3"/>
        <v>1433.3333333333333</v>
      </c>
      <c r="K32" s="40">
        <f t="shared" si="4"/>
        <v>57.735026918962575</v>
      </c>
      <c r="L32" s="41">
        <f t="shared" si="5"/>
        <v>4.0280251338811102</v>
      </c>
      <c r="M32" s="42">
        <f t="shared" si="6"/>
        <v>2866.6666666666665</v>
      </c>
      <c r="N32" s="79">
        <v>1400</v>
      </c>
      <c r="O32" s="79">
        <v>1400</v>
      </c>
      <c r="P32" s="44">
        <v>2800</v>
      </c>
      <c r="R32" s="46">
        <f t="shared" si="0"/>
        <v>2800</v>
      </c>
      <c r="S32" s="45">
        <f t="shared" si="1"/>
        <v>3000</v>
      </c>
      <c r="T32" s="45">
        <f t="shared" si="2"/>
        <v>2800</v>
      </c>
    </row>
    <row r="33" spans="1:20" s="66" customFormat="1" ht="24.75" customHeight="1" x14ac:dyDescent="0.25">
      <c r="A33" s="18">
        <v>19</v>
      </c>
      <c r="B33" s="86" t="s">
        <v>53</v>
      </c>
      <c r="C33" s="39" t="s">
        <v>20</v>
      </c>
      <c r="D33" s="39">
        <v>2</v>
      </c>
      <c r="E33" s="79">
        <v>3950</v>
      </c>
      <c r="F33" s="81">
        <v>4100</v>
      </c>
      <c r="G33" s="82">
        <v>4000</v>
      </c>
      <c r="H33" s="65"/>
      <c r="I33" s="65"/>
      <c r="J33" s="40">
        <f t="shared" si="3"/>
        <v>4016.6666666666665</v>
      </c>
      <c r="K33" s="40">
        <f t="shared" si="4"/>
        <v>76.376261582597337</v>
      </c>
      <c r="L33" s="41">
        <f t="shared" si="5"/>
        <v>1.9014836908530459</v>
      </c>
      <c r="M33" s="42">
        <f t="shared" si="6"/>
        <v>8033.333333333333</v>
      </c>
      <c r="N33" s="79">
        <v>3950</v>
      </c>
      <c r="O33" s="79">
        <v>3950</v>
      </c>
      <c r="P33" s="44">
        <v>7900</v>
      </c>
      <c r="R33" s="46">
        <f t="shared" si="0"/>
        <v>7900</v>
      </c>
      <c r="S33" s="45">
        <f t="shared" si="1"/>
        <v>8200</v>
      </c>
      <c r="T33" s="45">
        <f t="shared" si="2"/>
        <v>8000</v>
      </c>
    </row>
    <row r="34" spans="1:20" s="66" customFormat="1" ht="25.5" customHeight="1" x14ac:dyDescent="0.25">
      <c r="A34" s="18">
        <v>20</v>
      </c>
      <c r="B34" s="86" t="s">
        <v>54</v>
      </c>
      <c r="C34" s="39" t="s">
        <v>20</v>
      </c>
      <c r="D34" s="39">
        <v>2</v>
      </c>
      <c r="E34" s="79">
        <v>4300</v>
      </c>
      <c r="F34" s="81">
        <v>4400</v>
      </c>
      <c r="G34" s="82">
        <v>4300</v>
      </c>
      <c r="H34" s="65"/>
      <c r="I34" s="65"/>
      <c r="J34" s="40">
        <f t="shared" si="3"/>
        <v>4333.333333333333</v>
      </c>
      <c r="K34" s="40">
        <f t="shared" si="4"/>
        <v>57.735026918962582</v>
      </c>
      <c r="L34" s="41">
        <f t="shared" si="5"/>
        <v>1.3323467750529827</v>
      </c>
      <c r="M34" s="42">
        <f t="shared" si="6"/>
        <v>8666.6666666666661</v>
      </c>
      <c r="N34" s="79">
        <v>4300</v>
      </c>
      <c r="O34" s="79">
        <v>4300</v>
      </c>
      <c r="P34" s="44">
        <v>8600</v>
      </c>
      <c r="R34" s="46">
        <f t="shared" si="0"/>
        <v>8600</v>
      </c>
      <c r="S34" s="45">
        <f t="shared" si="1"/>
        <v>8800</v>
      </c>
      <c r="T34" s="45">
        <f t="shared" si="2"/>
        <v>8600</v>
      </c>
    </row>
    <row r="35" spans="1:20" ht="26.25" customHeight="1" x14ac:dyDescent="0.25">
      <c r="A35" s="18">
        <v>21</v>
      </c>
      <c r="B35" s="86" t="s">
        <v>37</v>
      </c>
      <c r="C35" s="39" t="s">
        <v>25</v>
      </c>
      <c r="D35" s="39">
        <v>2</v>
      </c>
      <c r="E35" s="79">
        <v>400</v>
      </c>
      <c r="F35" s="80">
        <v>400</v>
      </c>
      <c r="G35" s="79">
        <v>430</v>
      </c>
      <c r="H35" s="43"/>
      <c r="I35" s="43"/>
      <c r="J35" s="40">
        <f t="shared" si="3"/>
        <v>410</v>
      </c>
      <c r="K35" s="40">
        <f t="shared" si="4"/>
        <v>17.320508075688775</v>
      </c>
      <c r="L35" s="41">
        <f t="shared" si="5"/>
        <v>4.22451416480214</v>
      </c>
      <c r="M35" s="42">
        <f t="shared" si="6"/>
        <v>820</v>
      </c>
      <c r="N35" s="79">
        <v>400</v>
      </c>
      <c r="O35" s="79">
        <v>400</v>
      </c>
      <c r="P35" s="44">
        <v>800</v>
      </c>
      <c r="R35" s="46">
        <f t="shared" si="0"/>
        <v>800</v>
      </c>
      <c r="S35" s="45">
        <f t="shared" si="1"/>
        <v>800</v>
      </c>
      <c r="T35" s="45">
        <f t="shared" si="2"/>
        <v>860</v>
      </c>
    </row>
    <row r="36" spans="1:20" s="71" customFormat="1" ht="46.5" customHeight="1" x14ac:dyDescent="0.25">
      <c r="A36" s="18"/>
      <c r="B36" s="87" t="s">
        <v>94</v>
      </c>
      <c r="C36" s="39"/>
      <c r="D36" s="39"/>
      <c r="E36" s="79"/>
      <c r="F36" s="80"/>
      <c r="G36" s="79"/>
      <c r="H36" s="43"/>
      <c r="I36" s="43"/>
      <c r="J36" s="40"/>
      <c r="K36" s="40">
        <f t="shared" si="4"/>
        <v>0</v>
      </c>
      <c r="L36" s="41"/>
      <c r="M36" s="42"/>
      <c r="N36" s="79"/>
      <c r="O36" s="79"/>
      <c r="P36" s="44"/>
      <c r="R36" s="46">
        <f t="shared" si="0"/>
        <v>0</v>
      </c>
      <c r="S36" s="45">
        <f t="shared" si="1"/>
        <v>0</v>
      </c>
      <c r="T36" s="45">
        <f t="shared" si="2"/>
        <v>0</v>
      </c>
    </row>
    <row r="37" spans="1:20" ht="24.75" customHeight="1" x14ac:dyDescent="0.25">
      <c r="A37" s="18">
        <v>1</v>
      </c>
      <c r="B37" s="86" t="s">
        <v>55</v>
      </c>
      <c r="C37" s="39" t="s">
        <v>23</v>
      </c>
      <c r="D37" s="39">
        <v>9.4</v>
      </c>
      <c r="E37" s="79">
        <v>850</v>
      </c>
      <c r="F37" s="79">
        <v>850</v>
      </c>
      <c r="G37" s="79">
        <v>850</v>
      </c>
      <c r="H37" s="43"/>
      <c r="I37" s="43"/>
      <c r="J37" s="40">
        <f t="shared" si="3"/>
        <v>850</v>
      </c>
      <c r="K37" s="40">
        <f t="shared" si="4"/>
        <v>0</v>
      </c>
      <c r="L37" s="41">
        <f t="shared" si="5"/>
        <v>0</v>
      </c>
      <c r="M37" s="42">
        <f t="shared" si="6"/>
        <v>7990</v>
      </c>
      <c r="N37" s="79">
        <v>850</v>
      </c>
      <c r="O37" s="79">
        <v>850</v>
      </c>
      <c r="P37" s="44">
        <v>7990</v>
      </c>
      <c r="R37" s="46">
        <f t="shared" si="0"/>
        <v>7990</v>
      </c>
      <c r="S37" s="45">
        <f t="shared" si="1"/>
        <v>7990</v>
      </c>
      <c r="T37" s="45">
        <f t="shared" si="2"/>
        <v>7990</v>
      </c>
    </row>
    <row r="38" spans="1:20" ht="23.25" customHeight="1" x14ac:dyDescent="0.25">
      <c r="A38" s="18">
        <v>2</v>
      </c>
      <c r="B38" s="86" t="s">
        <v>56</v>
      </c>
      <c r="C38" s="39" t="s">
        <v>25</v>
      </c>
      <c r="D38" s="39">
        <v>4</v>
      </c>
      <c r="E38" s="79">
        <v>983</v>
      </c>
      <c r="F38" s="81">
        <v>1083</v>
      </c>
      <c r="G38" s="79">
        <v>983</v>
      </c>
      <c r="H38" s="43"/>
      <c r="I38" s="43"/>
      <c r="J38" s="40">
        <f t="shared" si="3"/>
        <v>1016.3333333333334</v>
      </c>
      <c r="K38" s="40">
        <f t="shared" si="4"/>
        <v>57.735026918962575</v>
      </c>
      <c r="L38" s="41">
        <f t="shared" si="5"/>
        <v>5.6807176371560422</v>
      </c>
      <c r="M38" s="42">
        <f t="shared" si="6"/>
        <v>4065.333333333333</v>
      </c>
      <c r="N38" s="79">
        <v>983</v>
      </c>
      <c r="O38" s="79">
        <v>983</v>
      </c>
      <c r="P38" s="44">
        <v>3932</v>
      </c>
      <c r="R38" s="46">
        <f t="shared" si="0"/>
        <v>3932</v>
      </c>
      <c r="S38" s="45">
        <f t="shared" si="1"/>
        <v>4332</v>
      </c>
      <c r="T38" s="45">
        <f t="shared" si="2"/>
        <v>3932</v>
      </c>
    </row>
    <row r="39" spans="1:20" ht="22.5" customHeight="1" x14ac:dyDescent="0.25">
      <c r="A39" s="18">
        <v>3</v>
      </c>
      <c r="B39" s="86" t="s">
        <v>57</v>
      </c>
      <c r="C39" s="39" t="s">
        <v>20</v>
      </c>
      <c r="D39" s="39">
        <v>1</v>
      </c>
      <c r="E39" s="79">
        <v>150</v>
      </c>
      <c r="F39" s="80">
        <v>150</v>
      </c>
      <c r="G39" s="79">
        <v>150</v>
      </c>
      <c r="H39" s="43"/>
      <c r="I39" s="43"/>
      <c r="J39" s="40">
        <f t="shared" si="3"/>
        <v>150</v>
      </c>
      <c r="K39" s="40">
        <f t="shared" si="4"/>
        <v>0</v>
      </c>
      <c r="L39" s="93">
        <f t="shared" si="5"/>
        <v>0</v>
      </c>
      <c r="M39" s="42">
        <f t="shared" si="6"/>
        <v>150</v>
      </c>
      <c r="N39" s="79">
        <v>150</v>
      </c>
      <c r="O39" s="79">
        <v>150</v>
      </c>
      <c r="P39" s="44">
        <v>150</v>
      </c>
      <c r="R39" s="46">
        <f t="shared" si="0"/>
        <v>150</v>
      </c>
      <c r="S39" s="45">
        <f t="shared" si="1"/>
        <v>150</v>
      </c>
      <c r="T39" s="45">
        <f t="shared" si="2"/>
        <v>150</v>
      </c>
    </row>
    <row r="40" spans="1:20" ht="21.75" customHeight="1" x14ac:dyDescent="0.25">
      <c r="A40" s="18">
        <v>4</v>
      </c>
      <c r="B40" s="86" t="s">
        <v>58</v>
      </c>
      <c r="C40" s="39" t="s">
        <v>25</v>
      </c>
      <c r="D40" s="39">
        <v>1</v>
      </c>
      <c r="E40" s="79">
        <v>323</v>
      </c>
      <c r="F40" s="80">
        <v>373</v>
      </c>
      <c r="G40" s="79">
        <v>350</v>
      </c>
      <c r="H40" s="43"/>
      <c r="I40" s="43"/>
      <c r="J40" s="40">
        <f t="shared" si="3"/>
        <v>348.66666666666669</v>
      </c>
      <c r="K40" s="40">
        <f t="shared" si="4"/>
        <v>25.026652459594619</v>
      </c>
      <c r="L40" s="93">
        <f t="shared" si="5"/>
        <v>7.1778161930003677</v>
      </c>
      <c r="M40" s="42">
        <f t="shared" si="6"/>
        <v>348.66666666666663</v>
      </c>
      <c r="N40" s="79">
        <v>323</v>
      </c>
      <c r="O40" s="79">
        <v>323</v>
      </c>
      <c r="P40" s="44">
        <v>323</v>
      </c>
      <c r="R40" s="46">
        <f t="shared" si="0"/>
        <v>323</v>
      </c>
      <c r="S40" s="45">
        <f t="shared" si="1"/>
        <v>373</v>
      </c>
      <c r="T40" s="45">
        <f t="shared" si="2"/>
        <v>350</v>
      </c>
    </row>
    <row r="41" spans="1:20" ht="24" customHeight="1" x14ac:dyDescent="0.25">
      <c r="A41" s="18">
        <v>5</v>
      </c>
      <c r="B41" s="86" t="s">
        <v>37</v>
      </c>
      <c r="C41" s="39" t="s">
        <v>25</v>
      </c>
      <c r="D41" s="39">
        <v>2</v>
      </c>
      <c r="E41" s="79">
        <v>400</v>
      </c>
      <c r="F41" s="80">
        <v>450</v>
      </c>
      <c r="G41" s="79">
        <v>430</v>
      </c>
      <c r="H41" s="43"/>
      <c r="I41" s="43"/>
      <c r="J41" s="40">
        <f t="shared" si="3"/>
        <v>426.66666666666669</v>
      </c>
      <c r="K41" s="40">
        <f t="shared" si="4"/>
        <v>25.166114784235834</v>
      </c>
      <c r="L41" s="93">
        <f t="shared" si="5"/>
        <v>5.8983081525552734</v>
      </c>
      <c r="M41" s="42">
        <f t="shared" si="6"/>
        <v>853.33333333333326</v>
      </c>
      <c r="N41" s="79">
        <v>400</v>
      </c>
      <c r="O41" s="79">
        <v>400</v>
      </c>
      <c r="P41" s="44">
        <v>800</v>
      </c>
      <c r="R41" s="46">
        <f t="shared" si="0"/>
        <v>800</v>
      </c>
      <c r="S41" s="45">
        <f t="shared" si="1"/>
        <v>900</v>
      </c>
      <c r="T41" s="45">
        <f t="shared" si="2"/>
        <v>860</v>
      </c>
    </row>
    <row r="42" spans="1:20" ht="42.75" customHeight="1" x14ac:dyDescent="0.25">
      <c r="A42" s="18"/>
      <c r="B42" s="87" t="s">
        <v>95</v>
      </c>
      <c r="C42" s="39"/>
      <c r="D42" s="39"/>
      <c r="E42" s="79"/>
      <c r="F42" s="80"/>
      <c r="G42" s="79"/>
      <c r="H42" s="43"/>
      <c r="I42" s="43"/>
      <c r="J42" s="40"/>
      <c r="K42" s="40">
        <f t="shared" si="4"/>
        <v>0</v>
      </c>
      <c r="L42" s="41"/>
      <c r="M42" s="42"/>
      <c r="N42" s="79"/>
      <c r="O42" s="79"/>
      <c r="P42" s="44"/>
      <c r="R42" s="46">
        <f t="shared" si="0"/>
        <v>0</v>
      </c>
      <c r="S42" s="45">
        <f t="shared" si="1"/>
        <v>0</v>
      </c>
      <c r="T42" s="45">
        <f t="shared" si="2"/>
        <v>0</v>
      </c>
    </row>
    <row r="43" spans="1:20" ht="23.25" customHeight="1" x14ac:dyDescent="0.25">
      <c r="A43" s="18">
        <v>1</v>
      </c>
      <c r="B43" s="86" t="s">
        <v>59</v>
      </c>
      <c r="C43" s="39" t="s">
        <v>23</v>
      </c>
      <c r="D43" s="39">
        <v>2.4</v>
      </c>
      <c r="E43" s="79">
        <v>850</v>
      </c>
      <c r="F43" s="79">
        <v>850</v>
      </c>
      <c r="G43" s="79">
        <v>850</v>
      </c>
      <c r="H43" s="43"/>
      <c r="I43" s="43"/>
      <c r="J43" s="40">
        <f t="shared" si="3"/>
        <v>850</v>
      </c>
      <c r="K43" s="40">
        <f t="shared" si="4"/>
        <v>0</v>
      </c>
      <c r="L43" s="41">
        <f t="shared" si="5"/>
        <v>0</v>
      </c>
      <c r="M43" s="42">
        <f t="shared" si="6"/>
        <v>2039.9999999999998</v>
      </c>
      <c r="N43" s="79">
        <v>850</v>
      </c>
      <c r="O43" s="79">
        <v>850</v>
      </c>
      <c r="P43" s="44">
        <v>2040</v>
      </c>
      <c r="R43" s="46">
        <f t="shared" si="0"/>
        <v>2040</v>
      </c>
      <c r="S43" s="45">
        <f t="shared" si="1"/>
        <v>2040</v>
      </c>
      <c r="T43" s="45">
        <f t="shared" si="2"/>
        <v>2040</v>
      </c>
    </row>
    <row r="44" spans="1:20" ht="49.5" customHeight="1" x14ac:dyDescent="0.25">
      <c r="A44" s="18"/>
      <c r="B44" s="87" t="s">
        <v>96</v>
      </c>
      <c r="C44" s="39"/>
      <c r="D44" s="39"/>
      <c r="E44" s="79"/>
      <c r="F44" s="80"/>
      <c r="G44" s="79"/>
      <c r="H44" s="43"/>
      <c r="I44" s="43"/>
      <c r="J44" s="40"/>
      <c r="K44" s="40">
        <f t="shared" si="4"/>
        <v>0</v>
      </c>
      <c r="L44" s="41"/>
      <c r="M44" s="42"/>
      <c r="N44" s="79"/>
      <c r="O44" s="79"/>
      <c r="P44" s="44"/>
      <c r="R44" s="46">
        <f t="shared" si="0"/>
        <v>0</v>
      </c>
      <c r="S44" s="45">
        <f t="shared" si="1"/>
        <v>0</v>
      </c>
      <c r="T44" s="45">
        <f t="shared" si="2"/>
        <v>0</v>
      </c>
    </row>
    <row r="45" spans="1:20" ht="28.5" customHeight="1" x14ac:dyDescent="0.25">
      <c r="A45" s="18">
        <v>1</v>
      </c>
      <c r="B45" s="86" t="s">
        <v>60</v>
      </c>
      <c r="C45" s="39" t="s">
        <v>23</v>
      </c>
      <c r="D45" s="39">
        <v>2.6</v>
      </c>
      <c r="E45" s="79">
        <v>850</v>
      </c>
      <c r="F45" s="79">
        <v>850</v>
      </c>
      <c r="G45" s="79">
        <v>850</v>
      </c>
      <c r="H45" s="43"/>
      <c r="I45" s="43"/>
      <c r="J45" s="40">
        <f t="shared" si="3"/>
        <v>850</v>
      </c>
      <c r="K45" s="40">
        <f t="shared" si="4"/>
        <v>0</v>
      </c>
      <c r="L45" s="41">
        <f t="shared" si="5"/>
        <v>0</v>
      </c>
      <c r="M45" s="42">
        <f t="shared" si="6"/>
        <v>2210</v>
      </c>
      <c r="N45" s="79">
        <v>850</v>
      </c>
      <c r="O45" s="79">
        <v>850</v>
      </c>
      <c r="P45" s="44">
        <v>2210</v>
      </c>
      <c r="R45" s="46">
        <f t="shared" si="0"/>
        <v>2210</v>
      </c>
      <c r="S45" s="45">
        <f t="shared" si="1"/>
        <v>2210</v>
      </c>
      <c r="T45" s="45">
        <f t="shared" si="2"/>
        <v>2210</v>
      </c>
    </row>
    <row r="46" spans="1:20" ht="27.75" customHeight="1" x14ac:dyDescent="0.25">
      <c r="A46" s="18">
        <v>2</v>
      </c>
      <c r="B46" s="86" t="s">
        <v>29</v>
      </c>
      <c r="C46" s="39" t="s">
        <v>23</v>
      </c>
      <c r="D46" s="39">
        <v>4.2</v>
      </c>
      <c r="E46" s="79">
        <v>850</v>
      </c>
      <c r="F46" s="79">
        <v>850</v>
      </c>
      <c r="G46" s="79">
        <v>850</v>
      </c>
      <c r="H46" s="43"/>
      <c r="I46" s="43"/>
      <c r="J46" s="40">
        <f t="shared" si="3"/>
        <v>850</v>
      </c>
      <c r="K46" s="40">
        <f t="shared" si="4"/>
        <v>0</v>
      </c>
      <c r="L46" s="41">
        <f t="shared" si="5"/>
        <v>0</v>
      </c>
      <c r="M46" s="42">
        <f t="shared" si="6"/>
        <v>3570.0000000000005</v>
      </c>
      <c r="N46" s="79">
        <v>850</v>
      </c>
      <c r="O46" s="79">
        <v>850</v>
      </c>
      <c r="P46" s="44">
        <v>3570</v>
      </c>
      <c r="R46" s="46">
        <f t="shared" si="0"/>
        <v>3570</v>
      </c>
      <c r="S46" s="45">
        <f t="shared" si="1"/>
        <v>3570</v>
      </c>
      <c r="T46" s="45">
        <f t="shared" si="2"/>
        <v>3570</v>
      </c>
    </row>
    <row r="47" spans="1:20" ht="45.75" customHeight="1" x14ac:dyDescent="0.25">
      <c r="A47" s="18"/>
      <c r="B47" s="87" t="s">
        <v>97</v>
      </c>
      <c r="C47" s="39"/>
      <c r="D47" s="39"/>
      <c r="E47" s="79"/>
      <c r="F47" s="80"/>
      <c r="G47" s="79"/>
      <c r="H47" s="43"/>
      <c r="I47" s="43"/>
      <c r="J47" s="40"/>
      <c r="K47" s="40">
        <f t="shared" si="4"/>
        <v>0</v>
      </c>
      <c r="L47" s="41"/>
      <c r="M47" s="42"/>
      <c r="N47" s="79"/>
      <c r="O47" s="79"/>
      <c r="P47" s="44"/>
      <c r="R47" s="46">
        <f t="shared" si="0"/>
        <v>0</v>
      </c>
      <c r="S47" s="45">
        <f t="shared" si="1"/>
        <v>0</v>
      </c>
      <c r="T47" s="45">
        <f t="shared" si="2"/>
        <v>0</v>
      </c>
    </row>
    <row r="48" spans="1:20" ht="24.75" customHeight="1" x14ac:dyDescent="0.25">
      <c r="A48" s="18">
        <v>1</v>
      </c>
      <c r="B48" s="89" t="s">
        <v>61</v>
      </c>
      <c r="C48" s="39" t="s">
        <v>23</v>
      </c>
      <c r="D48" s="39">
        <v>2.6</v>
      </c>
      <c r="E48" s="79">
        <v>850</v>
      </c>
      <c r="F48" s="79">
        <v>850</v>
      </c>
      <c r="G48" s="79">
        <v>850</v>
      </c>
      <c r="H48" s="43"/>
      <c r="I48" s="43"/>
      <c r="J48" s="40">
        <f t="shared" si="3"/>
        <v>850</v>
      </c>
      <c r="K48" s="40">
        <f t="shared" si="4"/>
        <v>0</v>
      </c>
      <c r="L48" s="41">
        <f t="shared" si="5"/>
        <v>0</v>
      </c>
      <c r="M48" s="42">
        <f t="shared" si="6"/>
        <v>2210</v>
      </c>
      <c r="N48" s="79">
        <v>850</v>
      </c>
      <c r="O48" s="79">
        <v>850</v>
      </c>
      <c r="P48" s="44">
        <v>2210</v>
      </c>
      <c r="R48" s="46">
        <f t="shared" si="0"/>
        <v>2210</v>
      </c>
      <c r="S48" s="45">
        <f t="shared" si="1"/>
        <v>2210</v>
      </c>
      <c r="T48" s="45">
        <f t="shared" si="2"/>
        <v>2210</v>
      </c>
    </row>
    <row r="49" spans="1:20" ht="22.5" customHeight="1" x14ac:dyDescent="0.25">
      <c r="A49" s="18">
        <v>2</v>
      </c>
      <c r="B49" s="89" t="s">
        <v>62</v>
      </c>
      <c r="C49" s="39" t="s">
        <v>23</v>
      </c>
      <c r="D49" s="39">
        <v>3.6</v>
      </c>
      <c r="E49" s="79">
        <v>850</v>
      </c>
      <c r="F49" s="79">
        <v>850</v>
      </c>
      <c r="G49" s="79">
        <v>850</v>
      </c>
      <c r="H49" s="43"/>
      <c r="I49" s="43"/>
      <c r="J49" s="40">
        <f t="shared" si="3"/>
        <v>850</v>
      </c>
      <c r="K49" s="40">
        <f t="shared" si="4"/>
        <v>0</v>
      </c>
      <c r="L49" s="41">
        <f t="shared" si="5"/>
        <v>0</v>
      </c>
      <c r="M49" s="42">
        <f t="shared" si="6"/>
        <v>3060</v>
      </c>
      <c r="N49" s="79">
        <v>850</v>
      </c>
      <c r="O49" s="79">
        <v>850</v>
      </c>
      <c r="P49" s="44">
        <v>3060</v>
      </c>
      <c r="R49" s="46">
        <f t="shared" si="0"/>
        <v>3060</v>
      </c>
      <c r="S49" s="45">
        <f t="shared" si="1"/>
        <v>3060</v>
      </c>
      <c r="T49" s="45">
        <f t="shared" si="2"/>
        <v>3060</v>
      </c>
    </row>
    <row r="50" spans="1:20" ht="24.75" customHeight="1" x14ac:dyDescent="0.25">
      <c r="A50" s="18">
        <v>3</v>
      </c>
      <c r="B50" s="89" t="s">
        <v>29</v>
      </c>
      <c r="C50" s="39" t="s">
        <v>23</v>
      </c>
      <c r="D50" s="39">
        <v>3.6</v>
      </c>
      <c r="E50" s="79">
        <v>850</v>
      </c>
      <c r="F50" s="79">
        <v>850</v>
      </c>
      <c r="G50" s="79">
        <v>850</v>
      </c>
      <c r="H50" s="43"/>
      <c r="I50" s="43"/>
      <c r="J50" s="40">
        <f t="shared" si="3"/>
        <v>850</v>
      </c>
      <c r="K50" s="40">
        <f t="shared" si="4"/>
        <v>0</v>
      </c>
      <c r="L50" s="41">
        <f t="shared" si="5"/>
        <v>0</v>
      </c>
      <c r="M50" s="42">
        <f t="shared" si="6"/>
        <v>3060</v>
      </c>
      <c r="N50" s="79">
        <v>850</v>
      </c>
      <c r="O50" s="79">
        <v>850</v>
      </c>
      <c r="P50" s="44">
        <v>3060</v>
      </c>
      <c r="R50" s="46">
        <f t="shared" si="0"/>
        <v>3060</v>
      </c>
      <c r="S50" s="45">
        <f t="shared" si="1"/>
        <v>3060</v>
      </c>
      <c r="T50" s="45">
        <f t="shared" si="2"/>
        <v>3060</v>
      </c>
    </row>
    <row r="51" spans="1:20" ht="22.5" customHeight="1" x14ac:dyDescent="0.25">
      <c r="A51" s="18">
        <v>4</v>
      </c>
      <c r="B51" s="89" t="s">
        <v>63</v>
      </c>
      <c r="C51" s="39" t="s">
        <v>23</v>
      </c>
      <c r="D51" s="39">
        <v>1.8</v>
      </c>
      <c r="E51" s="79">
        <v>850</v>
      </c>
      <c r="F51" s="79">
        <v>850</v>
      </c>
      <c r="G51" s="79">
        <v>850</v>
      </c>
      <c r="H51" s="43"/>
      <c r="I51" s="43"/>
      <c r="J51" s="40">
        <f t="shared" si="3"/>
        <v>850</v>
      </c>
      <c r="K51" s="40">
        <f t="shared" si="4"/>
        <v>0</v>
      </c>
      <c r="L51" s="41">
        <f t="shared" si="5"/>
        <v>0</v>
      </c>
      <c r="M51" s="42">
        <f t="shared" si="6"/>
        <v>1530</v>
      </c>
      <c r="N51" s="79">
        <v>850</v>
      </c>
      <c r="O51" s="79">
        <v>850</v>
      </c>
      <c r="P51" s="44">
        <v>1530</v>
      </c>
      <c r="R51" s="46">
        <f t="shared" si="0"/>
        <v>1530</v>
      </c>
      <c r="S51" s="45">
        <f t="shared" si="1"/>
        <v>1530</v>
      </c>
      <c r="T51" s="45">
        <f t="shared" si="2"/>
        <v>1530</v>
      </c>
    </row>
    <row r="52" spans="1:20" ht="22.5" customHeight="1" x14ac:dyDescent="0.25">
      <c r="A52" s="18">
        <v>5</v>
      </c>
      <c r="B52" s="89" t="s">
        <v>64</v>
      </c>
      <c r="C52" s="39" t="s">
        <v>20</v>
      </c>
      <c r="D52" s="39">
        <v>1</v>
      </c>
      <c r="E52" s="79">
        <v>572</v>
      </c>
      <c r="F52" s="80">
        <v>572</v>
      </c>
      <c r="G52" s="79">
        <v>600</v>
      </c>
      <c r="H52" s="43"/>
      <c r="I52" s="43"/>
      <c r="J52" s="40">
        <f t="shared" si="3"/>
        <v>581.33333333333337</v>
      </c>
      <c r="K52" s="40">
        <f t="shared" si="4"/>
        <v>16.165807537309522</v>
      </c>
      <c r="L52" s="93">
        <f t="shared" si="5"/>
        <v>2.7808155167390232</v>
      </c>
      <c r="M52" s="42">
        <f t="shared" si="6"/>
        <v>581.33333333333326</v>
      </c>
      <c r="N52" s="79">
        <v>572</v>
      </c>
      <c r="O52" s="79">
        <v>572</v>
      </c>
      <c r="P52" s="44">
        <v>572</v>
      </c>
      <c r="R52" s="46">
        <f t="shared" si="0"/>
        <v>572</v>
      </c>
      <c r="S52" s="45">
        <f t="shared" si="1"/>
        <v>572</v>
      </c>
      <c r="T52" s="45">
        <f t="shared" si="2"/>
        <v>600</v>
      </c>
    </row>
    <row r="53" spans="1:20" ht="47.25" customHeight="1" x14ac:dyDescent="0.25">
      <c r="A53" s="18"/>
      <c r="B53" s="87" t="s">
        <v>98</v>
      </c>
      <c r="C53" s="90"/>
      <c r="D53" s="79"/>
      <c r="E53" s="91"/>
      <c r="F53" s="80"/>
      <c r="G53" s="79"/>
      <c r="H53" s="43"/>
      <c r="I53" s="43"/>
      <c r="J53" s="40"/>
      <c r="K53" s="40">
        <f t="shared" si="4"/>
        <v>0</v>
      </c>
      <c r="L53" s="93"/>
      <c r="M53" s="42"/>
      <c r="N53" s="91"/>
      <c r="O53" s="91"/>
      <c r="P53" s="44"/>
      <c r="R53" s="46">
        <f t="shared" si="0"/>
        <v>0</v>
      </c>
      <c r="S53" s="45">
        <f t="shared" si="1"/>
        <v>0</v>
      </c>
      <c r="T53" s="45">
        <f t="shared" si="2"/>
        <v>0</v>
      </c>
    </row>
    <row r="54" spans="1:20" ht="22.5" customHeight="1" x14ac:dyDescent="0.25">
      <c r="A54" s="18"/>
      <c r="B54" s="86" t="s">
        <v>65</v>
      </c>
      <c r="C54" s="39" t="s">
        <v>23</v>
      </c>
      <c r="D54" s="39">
        <v>5.6</v>
      </c>
      <c r="E54" s="79">
        <v>850</v>
      </c>
      <c r="F54" s="79">
        <v>850</v>
      </c>
      <c r="G54" s="79">
        <v>850</v>
      </c>
      <c r="H54" s="43"/>
      <c r="I54" s="43"/>
      <c r="J54" s="40">
        <f t="shared" si="3"/>
        <v>850</v>
      </c>
      <c r="K54" s="40">
        <f t="shared" si="4"/>
        <v>0</v>
      </c>
      <c r="L54" s="93">
        <f t="shared" si="5"/>
        <v>0</v>
      </c>
      <c r="M54" s="42">
        <f t="shared" si="6"/>
        <v>4759.9999999999991</v>
      </c>
      <c r="N54" s="79">
        <v>850</v>
      </c>
      <c r="O54" s="79">
        <v>850</v>
      </c>
      <c r="P54" s="44">
        <v>4760</v>
      </c>
      <c r="R54" s="46">
        <f t="shared" si="0"/>
        <v>4760</v>
      </c>
      <c r="S54" s="45">
        <f t="shared" si="1"/>
        <v>4760</v>
      </c>
      <c r="T54" s="45">
        <f t="shared" si="2"/>
        <v>4760</v>
      </c>
    </row>
    <row r="55" spans="1:20" ht="22.5" customHeight="1" x14ac:dyDescent="0.25">
      <c r="A55" s="18"/>
      <c r="B55" s="86" t="s">
        <v>37</v>
      </c>
      <c r="C55" s="39" t="s">
        <v>25</v>
      </c>
      <c r="D55" s="39">
        <v>2</v>
      </c>
      <c r="E55" s="79">
        <v>400</v>
      </c>
      <c r="F55" s="80">
        <v>450</v>
      </c>
      <c r="G55" s="79">
        <v>430</v>
      </c>
      <c r="H55" s="43"/>
      <c r="I55" s="43"/>
      <c r="J55" s="40">
        <f t="shared" si="3"/>
        <v>426.66666666666669</v>
      </c>
      <c r="K55" s="40">
        <f t="shared" si="4"/>
        <v>25.166114784235834</v>
      </c>
      <c r="L55" s="93">
        <f t="shared" si="5"/>
        <v>5.8983081525552734</v>
      </c>
      <c r="M55" s="42">
        <f t="shared" si="6"/>
        <v>853.33333333333326</v>
      </c>
      <c r="N55" s="79">
        <v>400</v>
      </c>
      <c r="O55" s="79">
        <v>400</v>
      </c>
      <c r="P55" s="44">
        <v>800</v>
      </c>
      <c r="R55" s="46">
        <f t="shared" si="0"/>
        <v>800</v>
      </c>
      <c r="S55" s="45">
        <f t="shared" si="1"/>
        <v>900</v>
      </c>
      <c r="T55" s="45">
        <f t="shared" si="2"/>
        <v>860</v>
      </c>
    </row>
    <row r="56" spans="1:20" ht="43.5" customHeight="1" x14ac:dyDescent="0.25">
      <c r="A56" s="18"/>
      <c r="B56" s="87" t="s">
        <v>99</v>
      </c>
      <c r="C56" s="39"/>
      <c r="D56" s="39"/>
      <c r="E56" s="79"/>
      <c r="F56" s="80"/>
      <c r="G56" s="79"/>
      <c r="H56" s="43"/>
      <c r="I56" s="43"/>
      <c r="J56" s="40"/>
      <c r="K56" s="40">
        <f t="shared" si="4"/>
        <v>0</v>
      </c>
      <c r="L56" s="93"/>
      <c r="M56" s="42"/>
      <c r="N56" s="79"/>
      <c r="O56" s="79"/>
      <c r="P56" s="44"/>
      <c r="R56" s="46">
        <f t="shared" si="0"/>
        <v>0</v>
      </c>
      <c r="S56" s="45">
        <f t="shared" si="1"/>
        <v>0</v>
      </c>
      <c r="T56" s="45">
        <f t="shared" si="2"/>
        <v>0</v>
      </c>
    </row>
    <row r="57" spans="1:20" ht="22.5" customHeight="1" x14ac:dyDescent="0.25">
      <c r="A57" s="18">
        <v>1</v>
      </c>
      <c r="B57" s="86" t="s">
        <v>66</v>
      </c>
      <c r="C57" s="39" t="s">
        <v>23</v>
      </c>
      <c r="D57" s="39">
        <v>1.2</v>
      </c>
      <c r="E57" s="79">
        <v>850</v>
      </c>
      <c r="F57" s="79">
        <v>850</v>
      </c>
      <c r="G57" s="79">
        <v>850</v>
      </c>
      <c r="H57" s="43"/>
      <c r="I57" s="43"/>
      <c r="J57" s="40">
        <f t="shared" si="3"/>
        <v>850</v>
      </c>
      <c r="K57" s="40">
        <f t="shared" si="4"/>
        <v>0</v>
      </c>
      <c r="L57" s="41">
        <f t="shared" si="5"/>
        <v>0</v>
      </c>
      <c r="M57" s="42">
        <f t="shared" si="6"/>
        <v>1019.9999999999999</v>
      </c>
      <c r="N57" s="79">
        <v>850</v>
      </c>
      <c r="O57" s="79">
        <v>850</v>
      </c>
      <c r="P57" s="44">
        <v>1020</v>
      </c>
      <c r="R57" s="46">
        <f t="shared" si="0"/>
        <v>1020</v>
      </c>
      <c r="S57" s="45">
        <f t="shared" si="1"/>
        <v>1020</v>
      </c>
      <c r="T57" s="45">
        <f t="shared" si="2"/>
        <v>1020</v>
      </c>
    </row>
    <row r="58" spans="1:20" ht="22.5" customHeight="1" x14ac:dyDescent="0.25">
      <c r="A58" s="18">
        <v>2</v>
      </c>
      <c r="B58" s="86" t="s">
        <v>67</v>
      </c>
      <c r="C58" s="39" t="s">
        <v>23</v>
      </c>
      <c r="D58" s="39">
        <v>1</v>
      </c>
      <c r="E58" s="79">
        <v>850</v>
      </c>
      <c r="F58" s="79">
        <v>850</v>
      </c>
      <c r="G58" s="79">
        <v>850</v>
      </c>
      <c r="H58" s="43"/>
      <c r="I58" s="43"/>
      <c r="J58" s="40">
        <f t="shared" si="3"/>
        <v>850</v>
      </c>
      <c r="K58" s="40">
        <f t="shared" si="4"/>
        <v>0</v>
      </c>
      <c r="L58" s="41">
        <f t="shared" si="5"/>
        <v>0</v>
      </c>
      <c r="M58" s="42">
        <f t="shared" si="6"/>
        <v>850</v>
      </c>
      <c r="N58" s="79">
        <v>850</v>
      </c>
      <c r="O58" s="79">
        <v>850</v>
      </c>
      <c r="P58" s="44">
        <v>850</v>
      </c>
      <c r="R58" s="46">
        <f t="shared" si="0"/>
        <v>850</v>
      </c>
      <c r="S58" s="45">
        <f t="shared" si="1"/>
        <v>850</v>
      </c>
      <c r="T58" s="45">
        <f t="shared" si="2"/>
        <v>850</v>
      </c>
    </row>
    <row r="59" spans="1:20" ht="22.5" customHeight="1" x14ac:dyDescent="0.25">
      <c r="A59" s="18">
        <v>3</v>
      </c>
      <c r="B59" s="86" t="s">
        <v>68</v>
      </c>
      <c r="C59" s="39" t="s">
        <v>23</v>
      </c>
      <c r="D59" s="39">
        <v>1.4</v>
      </c>
      <c r="E59" s="79">
        <v>850</v>
      </c>
      <c r="F59" s="79">
        <v>850</v>
      </c>
      <c r="G59" s="79">
        <v>850</v>
      </c>
      <c r="H59" s="43"/>
      <c r="I59" s="43"/>
      <c r="J59" s="40">
        <f t="shared" si="3"/>
        <v>850</v>
      </c>
      <c r="K59" s="40">
        <f t="shared" si="4"/>
        <v>0</v>
      </c>
      <c r="L59" s="41">
        <f t="shared" si="5"/>
        <v>0</v>
      </c>
      <c r="M59" s="42">
        <f t="shared" si="6"/>
        <v>1189.9999999999998</v>
      </c>
      <c r="N59" s="79">
        <v>850</v>
      </c>
      <c r="O59" s="79">
        <v>850</v>
      </c>
      <c r="P59" s="44">
        <v>1190</v>
      </c>
      <c r="R59" s="46">
        <f t="shared" si="0"/>
        <v>1190</v>
      </c>
      <c r="S59" s="45">
        <f t="shared" si="1"/>
        <v>1190</v>
      </c>
      <c r="T59" s="45">
        <f t="shared" si="2"/>
        <v>1190</v>
      </c>
    </row>
    <row r="60" spans="1:20" ht="22.5" customHeight="1" x14ac:dyDescent="0.25">
      <c r="A60" s="18">
        <v>4</v>
      </c>
      <c r="B60" s="86" t="s">
        <v>24</v>
      </c>
      <c r="C60" s="39" t="s">
        <v>23</v>
      </c>
      <c r="D60" s="39">
        <v>2.4</v>
      </c>
      <c r="E60" s="79">
        <v>850</v>
      </c>
      <c r="F60" s="79">
        <v>850</v>
      </c>
      <c r="G60" s="79">
        <v>850</v>
      </c>
      <c r="H60" s="43"/>
      <c r="I60" s="43"/>
      <c r="J60" s="40">
        <f t="shared" si="3"/>
        <v>850</v>
      </c>
      <c r="K60" s="40">
        <f t="shared" si="4"/>
        <v>0</v>
      </c>
      <c r="L60" s="41">
        <f t="shared" si="5"/>
        <v>0</v>
      </c>
      <c r="M60" s="42">
        <f t="shared" si="6"/>
        <v>2039.9999999999998</v>
      </c>
      <c r="N60" s="79">
        <v>850</v>
      </c>
      <c r="O60" s="79">
        <v>850</v>
      </c>
      <c r="P60" s="44">
        <v>2040</v>
      </c>
      <c r="R60" s="46">
        <f t="shared" si="0"/>
        <v>2040</v>
      </c>
      <c r="S60" s="45">
        <f t="shared" si="1"/>
        <v>2040</v>
      </c>
      <c r="T60" s="45">
        <f t="shared" si="2"/>
        <v>2040</v>
      </c>
    </row>
    <row r="61" spans="1:20" ht="24" customHeight="1" x14ac:dyDescent="0.25">
      <c r="A61" s="18">
        <v>5</v>
      </c>
      <c r="B61" s="86" t="s">
        <v>29</v>
      </c>
      <c r="C61" s="39" t="s">
        <v>23</v>
      </c>
      <c r="D61" s="39">
        <v>3.6</v>
      </c>
      <c r="E61" s="79">
        <v>850</v>
      </c>
      <c r="F61" s="79">
        <v>850</v>
      </c>
      <c r="G61" s="79">
        <v>850</v>
      </c>
      <c r="H61" s="43"/>
      <c r="I61" s="43"/>
      <c r="J61" s="40">
        <f t="shared" si="3"/>
        <v>850</v>
      </c>
      <c r="K61" s="40">
        <f t="shared" si="4"/>
        <v>0</v>
      </c>
      <c r="L61" s="41">
        <f t="shared" si="5"/>
        <v>0</v>
      </c>
      <c r="M61" s="42">
        <f t="shared" si="6"/>
        <v>3060</v>
      </c>
      <c r="N61" s="79">
        <v>850</v>
      </c>
      <c r="O61" s="79">
        <v>850</v>
      </c>
      <c r="P61" s="44">
        <v>3060</v>
      </c>
      <c r="R61" s="46">
        <f t="shared" si="0"/>
        <v>3060</v>
      </c>
      <c r="S61" s="45">
        <f t="shared" si="1"/>
        <v>3060</v>
      </c>
      <c r="T61" s="45">
        <f t="shared" si="2"/>
        <v>3060</v>
      </c>
    </row>
    <row r="62" spans="1:20" ht="22.5" customHeight="1" x14ac:dyDescent="0.25">
      <c r="A62" s="18">
        <v>6</v>
      </c>
      <c r="B62" s="86" t="s">
        <v>69</v>
      </c>
      <c r="C62" s="39" t="s">
        <v>23</v>
      </c>
      <c r="D62" s="39">
        <v>1.2</v>
      </c>
      <c r="E62" s="79">
        <v>850</v>
      </c>
      <c r="F62" s="79">
        <v>850</v>
      </c>
      <c r="G62" s="79">
        <v>850</v>
      </c>
      <c r="H62" s="43"/>
      <c r="I62" s="43"/>
      <c r="J62" s="40">
        <f t="shared" si="3"/>
        <v>850</v>
      </c>
      <c r="K62" s="40">
        <f t="shared" si="4"/>
        <v>0</v>
      </c>
      <c r="L62" s="41">
        <f t="shared" si="5"/>
        <v>0</v>
      </c>
      <c r="M62" s="42">
        <f t="shared" si="6"/>
        <v>1019.9999999999999</v>
      </c>
      <c r="N62" s="79">
        <v>850</v>
      </c>
      <c r="O62" s="79">
        <v>850</v>
      </c>
      <c r="P62" s="44">
        <v>1020</v>
      </c>
      <c r="R62" s="46">
        <f t="shared" si="0"/>
        <v>1020</v>
      </c>
      <c r="S62" s="45">
        <f t="shared" si="1"/>
        <v>1020</v>
      </c>
      <c r="T62" s="45">
        <f t="shared" si="2"/>
        <v>1020</v>
      </c>
    </row>
    <row r="63" spans="1:20" ht="22.5" customHeight="1" x14ac:dyDescent="0.25">
      <c r="A63" s="18">
        <v>7</v>
      </c>
      <c r="B63" s="86" t="s">
        <v>70</v>
      </c>
      <c r="C63" s="39" t="s">
        <v>25</v>
      </c>
      <c r="D63" s="39">
        <v>4</v>
      </c>
      <c r="E63" s="79">
        <v>1780</v>
      </c>
      <c r="F63" s="80">
        <v>1880</v>
      </c>
      <c r="G63" s="79">
        <v>1780</v>
      </c>
      <c r="H63" s="43"/>
      <c r="I63" s="43"/>
      <c r="J63" s="40">
        <f t="shared" si="3"/>
        <v>1813.3333333333333</v>
      </c>
      <c r="K63" s="40">
        <f t="shared" si="4"/>
        <v>57.735026918962575</v>
      </c>
      <c r="L63" s="41">
        <f t="shared" si="5"/>
        <v>3.1839169256780835</v>
      </c>
      <c r="M63" s="42">
        <f t="shared" si="6"/>
        <v>7253.333333333333</v>
      </c>
      <c r="N63" s="79">
        <v>1780</v>
      </c>
      <c r="O63" s="79">
        <v>1780</v>
      </c>
      <c r="P63" s="44">
        <v>7120</v>
      </c>
      <c r="R63" s="46">
        <f t="shared" si="0"/>
        <v>7120</v>
      </c>
      <c r="S63" s="45">
        <f t="shared" si="1"/>
        <v>7520</v>
      </c>
      <c r="T63" s="45">
        <f t="shared" si="2"/>
        <v>7120</v>
      </c>
    </row>
    <row r="64" spans="1:20" ht="22.5" customHeight="1" x14ac:dyDescent="0.25">
      <c r="A64" s="18">
        <v>8</v>
      </c>
      <c r="B64" s="86" t="s">
        <v>71</v>
      </c>
      <c r="C64" s="39" t="s">
        <v>25</v>
      </c>
      <c r="D64" s="39">
        <v>4</v>
      </c>
      <c r="E64" s="79">
        <v>3570</v>
      </c>
      <c r="F64" s="80">
        <v>3770</v>
      </c>
      <c r="G64" s="79">
        <v>3570</v>
      </c>
      <c r="H64" s="43"/>
      <c r="I64" s="43"/>
      <c r="J64" s="40">
        <f t="shared" si="3"/>
        <v>3636.6666666666665</v>
      </c>
      <c r="K64" s="40">
        <f t="shared" si="4"/>
        <v>115.47005383792515</v>
      </c>
      <c r="L64" s="41">
        <f t="shared" si="5"/>
        <v>3.1751618837192983</v>
      </c>
      <c r="M64" s="42">
        <f t="shared" si="6"/>
        <v>14546.666666666666</v>
      </c>
      <c r="N64" s="79">
        <v>3570</v>
      </c>
      <c r="O64" s="79">
        <v>3570</v>
      </c>
      <c r="P64" s="44">
        <v>14280</v>
      </c>
      <c r="R64" s="46">
        <f t="shared" si="0"/>
        <v>14280</v>
      </c>
      <c r="S64" s="45">
        <f t="shared" si="1"/>
        <v>15080</v>
      </c>
      <c r="T64" s="45">
        <f t="shared" si="2"/>
        <v>14280</v>
      </c>
    </row>
    <row r="65" spans="1:20" ht="22.5" customHeight="1" x14ac:dyDescent="0.25">
      <c r="A65" s="18">
        <v>9</v>
      </c>
      <c r="B65" s="86" t="s">
        <v>72</v>
      </c>
      <c r="C65" s="39" t="s">
        <v>25</v>
      </c>
      <c r="D65" s="39">
        <v>1</v>
      </c>
      <c r="E65" s="79">
        <v>1950</v>
      </c>
      <c r="F65" s="80">
        <v>2050</v>
      </c>
      <c r="G65" s="79">
        <v>2000</v>
      </c>
      <c r="H65" s="43"/>
      <c r="I65" s="43"/>
      <c r="J65" s="40">
        <f t="shared" si="3"/>
        <v>2000</v>
      </c>
      <c r="K65" s="40">
        <f t="shared" si="4"/>
        <v>50</v>
      </c>
      <c r="L65" s="41">
        <f t="shared" si="5"/>
        <v>2.5</v>
      </c>
      <c r="M65" s="42">
        <f t="shared" si="6"/>
        <v>2000</v>
      </c>
      <c r="N65" s="79">
        <v>1950</v>
      </c>
      <c r="O65" s="79">
        <v>1950</v>
      </c>
      <c r="P65" s="44">
        <v>1950</v>
      </c>
      <c r="R65" s="46">
        <f t="shared" si="0"/>
        <v>1950</v>
      </c>
      <c r="S65" s="45">
        <f t="shared" si="1"/>
        <v>2050</v>
      </c>
      <c r="T65" s="45">
        <f t="shared" si="2"/>
        <v>2000</v>
      </c>
    </row>
    <row r="66" spans="1:20" ht="22.5" customHeight="1" x14ac:dyDescent="0.25">
      <c r="A66" s="18">
        <v>10</v>
      </c>
      <c r="B66" s="86" t="s">
        <v>73</v>
      </c>
      <c r="C66" s="39" t="s">
        <v>20</v>
      </c>
      <c r="D66" s="39">
        <v>1</v>
      </c>
      <c r="E66" s="79">
        <v>2460</v>
      </c>
      <c r="F66" s="80">
        <v>2560</v>
      </c>
      <c r="G66" s="79">
        <v>2500</v>
      </c>
      <c r="H66" s="43"/>
      <c r="I66" s="43"/>
      <c r="J66" s="40">
        <f t="shared" si="3"/>
        <v>2506.6666666666665</v>
      </c>
      <c r="K66" s="40">
        <f t="shared" si="4"/>
        <v>50.332229568471668</v>
      </c>
      <c r="L66" s="41">
        <f t="shared" si="5"/>
        <v>2.0079346902315827</v>
      </c>
      <c r="M66" s="42">
        <f t="shared" si="6"/>
        <v>2506.6666666666665</v>
      </c>
      <c r="N66" s="79">
        <v>2460</v>
      </c>
      <c r="O66" s="79">
        <v>2460</v>
      </c>
      <c r="P66" s="44">
        <v>2460</v>
      </c>
      <c r="R66" s="46">
        <f t="shared" si="0"/>
        <v>2460</v>
      </c>
      <c r="S66" s="45">
        <f t="shared" si="1"/>
        <v>2560</v>
      </c>
      <c r="T66" s="45">
        <f t="shared" si="2"/>
        <v>2500</v>
      </c>
    </row>
    <row r="67" spans="1:20" ht="22.5" customHeight="1" x14ac:dyDescent="0.25">
      <c r="A67" s="18">
        <v>11</v>
      </c>
      <c r="B67" s="86" t="s">
        <v>37</v>
      </c>
      <c r="C67" s="39" t="s">
        <v>25</v>
      </c>
      <c r="D67" s="39">
        <v>2</v>
      </c>
      <c r="E67" s="79">
        <v>400</v>
      </c>
      <c r="F67" s="80">
        <v>450</v>
      </c>
      <c r="G67" s="79">
        <v>430</v>
      </c>
      <c r="H67" s="43"/>
      <c r="I67" s="43"/>
      <c r="J67" s="40">
        <f t="shared" si="3"/>
        <v>426.66666666666669</v>
      </c>
      <c r="K67" s="40">
        <f t="shared" si="4"/>
        <v>25.166114784235834</v>
      </c>
      <c r="L67" s="93">
        <f t="shared" si="5"/>
        <v>5.8983081525552734</v>
      </c>
      <c r="M67" s="42">
        <f t="shared" si="6"/>
        <v>853.33333333333326</v>
      </c>
      <c r="N67" s="79">
        <v>400</v>
      </c>
      <c r="O67" s="79">
        <v>400</v>
      </c>
      <c r="P67" s="44">
        <v>800</v>
      </c>
      <c r="R67" s="46">
        <f t="shared" si="0"/>
        <v>800</v>
      </c>
      <c r="S67" s="45">
        <f t="shared" si="1"/>
        <v>900</v>
      </c>
      <c r="T67" s="45">
        <f t="shared" si="2"/>
        <v>860</v>
      </c>
    </row>
    <row r="68" spans="1:20" ht="45" customHeight="1" x14ac:dyDescent="0.25">
      <c r="A68" s="18"/>
      <c r="B68" s="87" t="s">
        <v>100</v>
      </c>
      <c r="C68" s="39"/>
      <c r="D68" s="39"/>
      <c r="E68" s="79"/>
      <c r="F68" s="80"/>
      <c r="G68" s="79"/>
      <c r="H68" s="43"/>
      <c r="I68" s="43"/>
      <c r="J68" s="40"/>
      <c r="K68" s="40">
        <f t="shared" si="4"/>
        <v>0</v>
      </c>
      <c r="L68" s="41"/>
      <c r="M68" s="42"/>
      <c r="N68" s="79"/>
      <c r="O68" s="79"/>
      <c r="P68" s="44"/>
      <c r="R68" s="46">
        <f t="shared" si="0"/>
        <v>0</v>
      </c>
      <c r="S68" s="45">
        <f t="shared" si="1"/>
        <v>0</v>
      </c>
      <c r="T68" s="45">
        <f t="shared" si="2"/>
        <v>0</v>
      </c>
    </row>
    <row r="69" spans="1:20" ht="22.5" customHeight="1" x14ac:dyDescent="0.25">
      <c r="A69" s="18">
        <v>1</v>
      </c>
      <c r="B69" s="86" t="s">
        <v>74</v>
      </c>
      <c r="C69" s="39" t="s">
        <v>23</v>
      </c>
      <c r="D69" s="39">
        <v>1.8</v>
      </c>
      <c r="E69" s="79">
        <v>850</v>
      </c>
      <c r="F69" s="79">
        <v>850</v>
      </c>
      <c r="G69" s="79">
        <v>850</v>
      </c>
      <c r="H69" s="43"/>
      <c r="I69" s="43"/>
      <c r="J69" s="40">
        <f t="shared" si="3"/>
        <v>850</v>
      </c>
      <c r="K69" s="40">
        <f t="shared" si="4"/>
        <v>0</v>
      </c>
      <c r="L69" s="41">
        <f t="shared" si="5"/>
        <v>0</v>
      </c>
      <c r="M69" s="42">
        <f t="shared" si="6"/>
        <v>1530</v>
      </c>
      <c r="N69" s="79">
        <v>850</v>
      </c>
      <c r="O69" s="79">
        <v>850</v>
      </c>
      <c r="P69" s="44">
        <v>1530</v>
      </c>
      <c r="R69" s="46">
        <f t="shared" si="0"/>
        <v>1530</v>
      </c>
      <c r="S69" s="45">
        <f t="shared" si="1"/>
        <v>1530</v>
      </c>
      <c r="T69" s="45">
        <f t="shared" si="2"/>
        <v>1530</v>
      </c>
    </row>
    <row r="70" spans="1:20" ht="22.5" customHeight="1" x14ac:dyDescent="0.25">
      <c r="A70" s="18">
        <v>2</v>
      </c>
      <c r="B70" s="86" t="s">
        <v>75</v>
      </c>
      <c r="C70" s="39" t="s">
        <v>20</v>
      </c>
      <c r="D70" s="39">
        <v>1</v>
      </c>
      <c r="E70" s="79">
        <v>572</v>
      </c>
      <c r="F70" s="80">
        <v>672</v>
      </c>
      <c r="G70" s="79">
        <v>600</v>
      </c>
      <c r="H70" s="43"/>
      <c r="I70" s="43"/>
      <c r="J70" s="40">
        <f t="shared" si="3"/>
        <v>614.66666666666663</v>
      </c>
      <c r="K70" s="40">
        <f t="shared" si="4"/>
        <v>51.588112325741612</v>
      </c>
      <c r="L70" s="93">
        <f t="shared" si="5"/>
        <v>8.3928599228429963</v>
      </c>
      <c r="M70" s="42">
        <f t="shared" si="6"/>
        <v>614.66666666666663</v>
      </c>
      <c r="N70" s="79">
        <v>572</v>
      </c>
      <c r="O70" s="79">
        <v>572</v>
      </c>
      <c r="P70" s="44">
        <v>572</v>
      </c>
      <c r="R70" s="46">
        <f t="shared" si="0"/>
        <v>572</v>
      </c>
      <c r="S70" s="45">
        <f t="shared" si="1"/>
        <v>672</v>
      </c>
      <c r="T70" s="45">
        <f t="shared" si="2"/>
        <v>600</v>
      </c>
    </row>
    <row r="71" spans="1:20" ht="49.5" customHeight="1" x14ac:dyDescent="0.25">
      <c r="A71" s="18"/>
      <c r="B71" s="87" t="s">
        <v>101</v>
      </c>
      <c r="C71" s="39"/>
      <c r="D71" s="39"/>
      <c r="E71" s="79"/>
      <c r="F71" s="80"/>
      <c r="G71" s="79"/>
      <c r="H71" s="43"/>
      <c r="I71" s="43"/>
      <c r="J71" s="40"/>
      <c r="K71" s="40">
        <f t="shared" si="4"/>
        <v>0</v>
      </c>
      <c r="L71" s="41"/>
      <c r="M71" s="42"/>
      <c r="N71" s="79"/>
      <c r="O71" s="79"/>
      <c r="P71" s="44"/>
      <c r="R71" s="46">
        <f t="shared" si="0"/>
        <v>0</v>
      </c>
      <c r="S71" s="45">
        <f t="shared" si="1"/>
        <v>0</v>
      </c>
      <c r="T71" s="45">
        <f t="shared" si="2"/>
        <v>0</v>
      </c>
    </row>
    <row r="72" spans="1:20" ht="22.5" customHeight="1" x14ac:dyDescent="0.25">
      <c r="A72" s="18">
        <v>1</v>
      </c>
      <c r="B72" s="86" t="s">
        <v>76</v>
      </c>
      <c r="C72" s="39" t="s">
        <v>23</v>
      </c>
      <c r="D72" s="39">
        <v>0.6</v>
      </c>
      <c r="E72" s="79">
        <v>850</v>
      </c>
      <c r="F72" s="79">
        <v>850</v>
      </c>
      <c r="G72" s="79">
        <v>850</v>
      </c>
      <c r="H72" s="43"/>
      <c r="I72" s="43"/>
      <c r="J72" s="40">
        <f t="shared" si="3"/>
        <v>850</v>
      </c>
      <c r="K72" s="40">
        <f t="shared" si="4"/>
        <v>0</v>
      </c>
      <c r="L72" s="41">
        <f t="shared" si="5"/>
        <v>0</v>
      </c>
      <c r="M72" s="42">
        <f t="shared" si="6"/>
        <v>509.99999999999994</v>
      </c>
      <c r="N72" s="79">
        <v>850</v>
      </c>
      <c r="O72" s="79">
        <v>850</v>
      </c>
      <c r="P72" s="44">
        <v>510</v>
      </c>
      <c r="R72" s="46">
        <f t="shared" si="0"/>
        <v>510</v>
      </c>
      <c r="S72" s="45">
        <f t="shared" si="1"/>
        <v>510</v>
      </c>
      <c r="T72" s="45">
        <f t="shared" si="2"/>
        <v>510</v>
      </c>
    </row>
    <row r="73" spans="1:20" ht="22.5" customHeight="1" x14ac:dyDescent="0.25">
      <c r="A73" s="18">
        <v>2</v>
      </c>
      <c r="B73" s="86" t="s">
        <v>77</v>
      </c>
      <c r="C73" s="39" t="s">
        <v>23</v>
      </c>
      <c r="D73" s="39">
        <v>2.4</v>
      </c>
      <c r="E73" s="79">
        <v>850</v>
      </c>
      <c r="F73" s="79">
        <v>850</v>
      </c>
      <c r="G73" s="79">
        <v>850</v>
      </c>
      <c r="H73" s="43"/>
      <c r="I73" s="43"/>
      <c r="J73" s="40">
        <f t="shared" si="3"/>
        <v>850</v>
      </c>
      <c r="K73" s="40">
        <f t="shared" si="4"/>
        <v>0</v>
      </c>
      <c r="L73" s="41">
        <f t="shared" si="5"/>
        <v>0</v>
      </c>
      <c r="M73" s="42">
        <f t="shared" si="6"/>
        <v>2039.9999999999998</v>
      </c>
      <c r="N73" s="79">
        <v>850</v>
      </c>
      <c r="O73" s="79">
        <v>850</v>
      </c>
      <c r="P73" s="44">
        <v>2040</v>
      </c>
      <c r="R73" s="46">
        <f t="shared" si="0"/>
        <v>2040</v>
      </c>
      <c r="S73" s="45">
        <f t="shared" si="1"/>
        <v>2040</v>
      </c>
      <c r="T73" s="45">
        <f t="shared" si="2"/>
        <v>2040</v>
      </c>
    </row>
    <row r="74" spans="1:20" ht="24" customHeight="1" x14ac:dyDescent="0.25">
      <c r="A74" s="18">
        <v>3</v>
      </c>
      <c r="B74" s="86" t="s">
        <v>78</v>
      </c>
      <c r="C74" s="39" t="s">
        <v>23</v>
      </c>
      <c r="D74" s="39">
        <v>2.4</v>
      </c>
      <c r="E74" s="79">
        <v>850</v>
      </c>
      <c r="F74" s="79">
        <v>850</v>
      </c>
      <c r="G74" s="79">
        <v>850</v>
      </c>
      <c r="H74" s="43"/>
      <c r="I74" s="43"/>
      <c r="J74" s="40">
        <f t="shared" si="3"/>
        <v>850</v>
      </c>
      <c r="K74" s="40">
        <f t="shared" si="4"/>
        <v>0</v>
      </c>
      <c r="L74" s="41">
        <f t="shared" si="5"/>
        <v>0</v>
      </c>
      <c r="M74" s="42">
        <f t="shared" si="6"/>
        <v>2039.9999999999998</v>
      </c>
      <c r="N74" s="79">
        <v>850</v>
      </c>
      <c r="O74" s="79">
        <v>850</v>
      </c>
      <c r="P74" s="44">
        <v>2040</v>
      </c>
      <c r="R74" s="46">
        <f t="shared" si="0"/>
        <v>2040</v>
      </c>
      <c r="S74" s="45">
        <f t="shared" si="1"/>
        <v>2040</v>
      </c>
      <c r="T74" s="45">
        <f t="shared" si="2"/>
        <v>2040</v>
      </c>
    </row>
    <row r="75" spans="1:20" ht="22.5" customHeight="1" x14ac:dyDescent="0.25">
      <c r="A75" s="18">
        <v>4</v>
      </c>
      <c r="B75" s="86" t="s">
        <v>69</v>
      </c>
      <c r="C75" s="39" t="s">
        <v>23</v>
      </c>
      <c r="D75" s="39">
        <v>1.2</v>
      </c>
      <c r="E75" s="79">
        <v>850</v>
      </c>
      <c r="F75" s="79">
        <v>850</v>
      </c>
      <c r="G75" s="79">
        <v>850</v>
      </c>
      <c r="H75" s="43"/>
      <c r="I75" s="43"/>
      <c r="J75" s="40">
        <f t="shared" si="3"/>
        <v>850</v>
      </c>
      <c r="K75" s="40">
        <f t="shared" si="4"/>
        <v>0</v>
      </c>
      <c r="L75" s="41">
        <f t="shared" si="5"/>
        <v>0</v>
      </c>
      <c r="M75" s="42">
        <f t="shared" si="6"/>
        <v>1019.9999999999999</v>
      </c>
      <c r="N75" s="79">
        <v>850</v>
      </c>
      <c r="O75" s="79">
        <v>850</v>
      </c>
      <c r="P75" s="44">
        <v>1020</v>
      </c>
      <c r="R75" s="46">
        <f t="shared" si="0"/>
        <v>1020</v>
      </c>
      <c r="S75" s="45">
        <f t="shared" si="1"/>
        <v>1020</v>
      </c>
      <c r="T75" s="45">
        <f t="shared" si="2"/>
        <v>1020</v>
      </c>
    </row>
    <row r="76" spans="1:20" ht="21" customHeight="1" x14ac:dyDescent="0.25">
      <c r="A76" s="18">
        <v>5</v>
      </c>
      <c r="B76" s="86" t="s">
        <v>24</v>
      </c>
      <c r="C76" s="39" t="s">
        <v>23</v>
      </c>
      <c r="D76" s="39">
        <v>2.6</v>
      </c>
      <c r="E76" s="79">
        <v>850</v>
      </c>
      <c r="F76" s="79">
        <v>850</v>
      </c>
      <c r="G76" s="79">
        <v>850</v>
      </c>
      <c r="H76" s="43"/>
      <c r="I76" s="43"/>
      <c r="J76" s="40">
        <f t="shared" si="3"/>
        <v>850</v>
      </c>
      <c r="K76" s="40">
        <f t="shared" si="4"/>
        <v>0</v>
      </c>
      <c r="L76" s="41">
        <f t="shared" si="5"/>
        <v>0</v>
      </c>
      <c r="M76" s="42">
        <f t="shared" si="6"/>
        <v>2210</v>
      </c>
      <c r="N76" s="79">
        <v>850</v>
      </c>
      <c r="O76" s="79">
        <v>850</v>
      </c>
      <c r="P76" s="44">
        <v>2210</v>
      </c>
      <c r="R76" s="46">
        <f t="shared" si="0"/>
        <v>2210</v>
      </c>
      <c r="S76" s="45">
        <f t="shared" si="1"/>
        <v>2210</v>
      </c>
      <c r="T76" s="45">
        <f t="shared" si="2"/>
        <v>2210</v>
      </c>
    </row>
    <row r="77" spans="1:20" ht="24" customHeight="1" x14ac:dyDescent="0.25">
      <c r="A77" s="18">
        <v>6</v>
      </c>
      <c r="B77" s="86" t="s">
        <v>79</v>
      </c>
      <c r="C77" s="39" t="s">
        <v>23</v>
      </c>
      <c r="D77" s="39">
        <v>2.4</v>
      </c>
      <c r="E77" s="79">
        <v>850</v>
      </c>
      <c r="F77" s="79">
        <v>850</v>
      </c>
      <c r="G77" s="79">
        <v>850</v>
      </c>
      <c r="H77" s="43"/>
      <c r="I77" s="43"/>
      <c r="J77" s="40">
        <f t="shared" ref="J77:J97" si="7">AVERAGE(E77:G77)</f>
        <v>850</v>
      </c>
      <c r="K77" s="40">
        <f t="shared" si="4"/>
        <v>0</v>
      </c>
      <c r="L77" s="41">
        <f t="shared" ref="L77:L97" si="8">K77/J77*100</f>
        <v>0</v>
      </c>
      <c r="M77" s="42">
        <f t="shared" ref="M77:M97" si="9">((D77/COUNTA(E77:I77))*(SUM(E77:I77)))</f>
        <v>2039.9999999999998</v>
      </c>
      <c r="N77" s="79">
        <v>850</v>
      </c>
      <c r="O77" s="79">
        <v>850</v>
      </c>
      <c r="P77" s="44">
        <v>2040</v>
      </c>
      <c r="R77" s="46">
        <f t="shared" si="0"/>
        <v>2040</v>
      </c>
      <c r="S77" s="45">
        <f t="shared" si="1"/>
        <v>2040</v>
      </c>
      <c r="T77" s="45">
        <f t="shared" si="2"/>
        <v>2040</v>
      </c>
    </row>
    <row r="78" spans="1:20" ht="24.75" customHeight="1" x14ac:dyDescent="0.25">
      <c r="A78" s="18">
        <v>7</v>
      </c>
      <c r="B78" s="86" t="s">
        <v>27</v>
      </c>
      <c r="C78" s="39" t="s">
        <v>25</v>
      </c>
      <c r="D78" s="39">
        <v>1</v>
      </c>
      <c r="E78" s="79">
        <v>2500</v>
      </c>
      <c r="F78" s="80">
        <v>2700</v>
      </c>
      <c r="G78" s="79">
        <v>2500</v>
      </c>
      <c r="H78" s="43"/>
      <c r="I78" s="43"/>
      <c r="J78" s="40">
        <f t="shared" si="7"/>
        <v>2566.6666666666665</v>
      </c>
      <c r="K78" s="40">
        <f t="shared" ref="K78:K97" si="10">SQRT((SUM(IF(E78&gt;0,POWER(E78-J78,2),0),IF(F78&gt;0,POWER(F78-J78,2),0),IF(G78&gt;0,POWER(G78-J78,2),0),IF(H78&gt;0,POWER(H78-J78,2),0),IF(I78&gt;0,POWER(I78-J78,2),0),))/(COUNTA(E78:I78)-1))</f>
        <v>115.47005383792515</v>
      </c>
      <c r="L78" s="41">
        <f t="shared" si="8"/>
        <v>4.4988332664126682</v>
      </c>
      <c r="M78" s="42">
        <f t="shared" si="9"/>
        <v>2566.6666666666665</v>
      </c>
      <c r="N78" s="79">
        <v>2500</v>
      </c>
      <c r="O78" s="79">
        <v>2500</v>
      </c>
      <c r="P78" s="44">
        <v>2500</v>
      </c>
      <c r="R78" s="46">
        <f t="shared" ref="R78:R97" si="11">SUM(E78*D78)</f>
        <v>2500</v>
      </c>
      <c r="S78" s="45">
        <f t="shared" ref="S78:S97" si="12">SUM(F78*D78)</f>
        <v>2700</v>
      </c>
      <c r="T78" s="45">
        <f t="shared" ref="T78:T97" si="13">SUM(G78*D78)</f>
        <v>2500</v>
      </c>
    </row>
    <row r="79" spans="1:20" ht="21.75" customHeight="1" x14ac:dyDescent="0.25">
      <c r="A79" s="18">
        <v>8</v>
      </c>
      <c r="B79" s="86" t="s">
        <v>32</v>
      </c>
      <c r="C79" s="39" t="s">
        <v>20</v>
      </c>
      <c r="D79" s="39">
        <v>1</v>
      </c>
      <c r="E79" s="79">
        <v>3340</v>
      </c>
      <c r="F79" s="80">
        <v>3540</v>
      </c>
      <c r="G79" s="79">
        <v>3500</v>
      </c>
      <c r="H79" s="43"/>
      <c r="I79" s="43"/>
      <c r="J79" s="40">
        <f t="shared" si="7"/>
        <v>3460</v>
      </c>
      <c r="K79" s="40">
        <f t="shared" si="10"/>
        <v>105.83005244258362</v>
      </c>
      <c r="L79" s="41">
        <f t="shared" si="8"/>
        <v>3.0586720359128217</v>
      </c>
      <c r="M79" s="42">
        <f t="shared" si="9"/>
        <v>3460</v>
      </c>
      <c r="N79" s="79">
        <v>3340</v>
      </c>
      <c r="O79" s="79">
        <v>3340</v>
      </c>
      <c r="P79" s="44">
        <v>3340</v>
      </c>
      <c r="R79" s="46">
        <f t="shared" si="11"/>
        <v>3340</v>
      </c>
      <c r="S79" s="45">
        <f t="shared" si="12"/>
        <v>3540</v>
      </c>
      <c r="T79" s="45">
        <f t="shared" si="13"/>
        <v>3500</v>
      </c>
    </row>
    <row r="80" spans="1:20" ht="21" customHeight="1" x14ac:dyDescent="0.25">
      <c r="A80" s="18">
        <v>9</v>
      </c>
      <c r="B80" s="86" t="s">
        <v>33</v>
      </c>
      <c r="C80" s="39" t="s">
        <v>20</v>
      </c>
      <c r="D80" s="39">
        <v>1</v>
      </c>
      <c r="E80" s="79">
        <v>3070</v>
      </c>
      <c r="F80" s="80">
        <v>3370</v>
      </c>
      <c r="G80" s="79">
        <v>3070</v>
      </c>
      <c r="H80" s="43"/>
      <c r="I80" s="43"/>
      <c r="J80" s="40">
        <f t="shared" si="7"/>
        <v>3170</v>
      </c>
      <c r="K80" s="40">
        <f t="shared" si="10"/>
        <v>173.20508075688772</v>
      </c>
      <c r="L80" s="41">
        <f t="shared" si="8"/>
        <v>5.4638826737188557</v>
      </c>
      <c r="M80" s="42">
        <f t="shared" si="9"/>
        <v>3170</v>
      </c>
      <c r="N80" s="79">
        <v>3070</v>
      </c>
      <c r="O80" s="79">
        <v>3070</v>
      </c>
      <c r="P80" s="44">
        <v>3070</v>
      </c>
      <c r="R80" s="46">
        <f t="shared" si="11"/>
        <v>3070</v>
      </c>
      <c r="S80" s="45">
        <f t="shared" si="12"/>
        <v>3370</v>
      </c>
      <c r="T80" s="45">
        <f t="shared" si="13"/>
        <v>3070</v>
      </c>
    </row>
    <row r="81" spans="1:20" ht="26.25" customHeight="1" x14ac:dyDescent="0.25">
      <c r="A81" s="18">
        <v>10</v>
      </c>
      <c r="B81" s="86" t="s">
        <v>30</v>
      </c>
      <c r="C81" s="39" t="s">
        <v>25</v>
      </c>
      <c r="D81" s="39">
        <v>1</v>
      </c>
      <c r="E81" s="79">
        <v>1990</v>
      </c>
      <c r="F81" s="80">
        <v>2190</v>
      </c>
      <c r="G81" s="79">
        <v>2000</v>
      </c>
      <c r="H81" s="43"/>
      <c r="I81" s="43"/>
      <c r="J81" s="40">
        <f t="shared" si="7"/>
        <v>2060</v>
      </c>
      <c r="K81" s="40">
        <f t="shared" si="10"/>
        <v>112.69427669584645</v>
      </c>
      <c r="L81" s="41">
        <f t="shared" si="8"/>
        <v>5.4705959561090509</v>
      </c>
      <c r="M81" s="42">
        <f t="shared" si="9"/>
        <v>2060</v>
      </c>
      <c r="N81" s="79">
        <v>1990</v>
      </c>
      <c r="O81" s="79">
        <v>1990</v>
      </c>
      <c r="P81" s="44">
        <v>1990</v>
      </c>
      <c r="R81" s="46">
        <f t="shared" si="11"/>
        <v>1990</v>
      </c>
      <c r="S81" s="45">
        <f t="shared" si="12"/>
        <v>2190</v>
      </c>
      <c r="T81" s="45">
        <f t="shared" si="13"/>
        <v>2000</v>
      </c>
    </row>
    <row r="82" spans="1:20" ht="25.5" customHeight="1" x14ac:dyDescent="0.25">
      <c r="A82" s="18">
        <v>11</v>
      </c>
      <c r="B82" s="86" t="s">
        <v>80</v>
      </c>
      <c r="C82" s="39" t="s">
        <v>25</v>
      </c>
      <c r="D82" s="39">
        <v>1</v>
      </c>
      <c r="E82" s="79">
        <v>1900</v>
      </c>
      <c r="F82" s="80">
        <v>2000</v>
      </c>
      <c r="G82" s="79">
        <v>2000</v>
      </c>
      <c r="H82" s="43"/>
      <c r="I82" s="43"/>
      <c r="J82" s="40">
        <f t="shared" si="7"/>
        <v>1966.6666666666667</v>
      </c>
      <c r="K82" s="40">
        <f t="shared" si="10"/>
        <v>57.735026918962575</v>
      </c>
      <c r="L82" s="41">
        <f t="shared" si="8"/>
        <v>2.9356793348625039</v>
      </c>
      <c r="M82" s="42">
        <f t="shared" si="9"/>
        <v>1966.6666666666665</v>
      </c>
      <c r="N82" s="79">
        <v>1900</v>
      </c>
      <c r="O82" s="79">
        <v>1900</v>
      </c>
      <c r="P82" s="44">
        <v>1900</v>
      </c>
      <c r="R82" s="46">
        <f t="shared" si="11"/>
        <v>1900</v>
      </c>
      <c r="S82" s="45">
        <f t="shared" si="12"/>
        <v>2000</v>
      </c>
      <c r="T82" s="45">
        <f t="shared" si="13"/>
        <v>2000</v>
      </c>
    </row>
    <row r="83" spans="1:20" ht="43.5" customHeight="1" x14ac:dyDescent="0.25">
      <c r="A83" s="18"/>
      <c r="B83" s="92" t="s">
        <v>102</v>
      </c>
      <c r="C83" s="39"/>
      <c r="D83" s="39"/>
      <c r="E83" s="91"/>
      <c r="F83" s="80"/>
      <c r="G83" s="79"/>
      <c r="H83" s="43"/>
      <c r="I83" s="43"/>
      <c r="J83" s="40"/>
      <c r="K83" s="40">
        <f t="shared" si="10"/>
        <v>0</v>
      </c>
      <c r="L83" s="41"/>
      <c r="M83" s="42"/>
      <c r="N83" s="91"/>
      <c r="O83" s="91"/>
      <c r="P83" s="44"/>
      <c r="R83" s="46">
        <f t="shared" si="11"/>
        <v>0</v>
      </c>
      <c r="S83" s="45">
        <f t="shared" si="12"/>
        <v>0</v>
      </c>
      <c r="T83" s="45">
        <f t="shared" si="13"/>
        <v>0</v>
      </c>
    </row>
    <row r="84" spans="1:20" ht="23.25" customHeight="1" x14ac:dyDescent="0.25">
      <c r="A84" s="18">
        <v>1</v>
      </c>
      <c r="B84" s="86" t="s">
        <v>28</v>
      </c>
      <c r="C84" s="39" t="s">
        <v>23</v>
      </c>
      <c r="D84" s="39">
        <v>2.4</v>
      </c>
      <c r="E84" s="79">
        <v>850</v>
      </c>
      <c r="F84" s="79">
        <v>850</v>
      </c>
      <c r="G84" s="79">
        <v>850</v>
      </c>
      <c r="H84" s="43"/>
      <c r="I84" s="43"/>
      <c r="J84" s="40">
        <f t="shared" si="7"/>
        <v>850</v>
      </c>
      <c r="K84" s="40">
        <f t="shared" si="10"/>
        <v>0</v>
      </c>
      <c r="L84" s="41">
        <f t="shared" si="8"/>
        <v>0</v>
      </c>
      <c r="M84" s="42">
        <f t="shared" si="9"/>
        <v>2039.9999999999998</v>
      </c>
      <c r="N84" s="79">
        <v>850</v>
      </c>
      <c r="O84" s="79">
        <v>850</v>
      </c>
      <c r="P84" s="44">
        <v>2040</v>
      </c>
      <c r="R84" s="46">
        <f t="shared" si="11"/>
        <v>2040</v>
      </c>
      <c r="S84" s="45">
        <f t="shared" si="12"/>
        <v>2040</v>
      </c>
      <c r="T84" s="45">
        <f t="shared" si="13"/>
        <v>2040</v>
      </c>
    </row>
    <row r="85" spans="1:20" ht="25.5" customHeight="1" x14ac:dyDescent="0.25">
      <c r="A85" s="18">
        <v>2</v>
      </c>
      <c r="B85" s="86" t="s">
        <v>81</v>
      </c>
      <c r="C85" s="39" t="s">
        <v>82</v>
      </c>
      <c r="D85" s="39">
        <v>1.2</v>
      </c>
      <c r="E85" s="79">
        <v>850</v>
      </c>
      <c r="F85" s="79">
        <v>850</v>
      </c>
      <c r="G85" s="79">
        <v>850</v>
      </c>
      <c r="H85" s="43"/>
      <c r="I85" s="43"/>
      <c r="J85" s="40">
        <f t="shared" si="7"/>
        <v>850</v>
      </c>
      <c r="K85" s="40">
        <f t="shared" si="10"/>
        <v>0</v>
      </c>
      <c r="L85" s="41">
        <f t="shared" si="8"/>
        <v>0</v>
      </c>
      <c r="M85" s="42">
        <f t="shared" si="9"/>
        <v>1019.9999999999999</v>
      </c>
      <c r="N85" s="79">
        <v>850</v>
      </c>
      <c r="O85" s="79">
        <v>850</v>
      </c>
      <c r="P85" s="44">
        <v>1020</v>
      </c>
      <c r="R85" s="46">
        <f t="shared" si="11"/>
        <v>1020</v>
      </c>
      <c r="S85" s="45">
        <f t="shared" si="12"/>
        <v>1020</v>
      </c>
      <c r="T85" s="45">
        <f t="shared" si="13"/>
        <v>1020</v>
      </c>
    </row>
    <row r="86" spans="1:20" ht="22.5" customHeight="1" x14ac:dyDescent="0.25">
      <c r="A86" s="18">
        <v>3</v>
      </c>
      <c r="B86" s="86" t="s">
        <v>83</v>
      </c>
      <c r="C86" s="39" t="s">
        <v>23</v>
      </c>
      <c r="D86" s="39">
        <v>1.8</v>
      </c>
      <c r="E86" s="79">
        <v>850</v>
      </c>
      <c r="F86" s="79">
        <v>850</v>
      </c>
      <c r="G86" s="79">
        <v>850</v>
      </c>
      <c r="H86" s="43"/>
      <c r="I86" s="43"/>
      <c r="J86" s="40">
        <f t="shared" si="7"/>
        <v>850</v>
      </c>
      <c r="K86" s="40">
        <f t="shared" si="10"/>
        <v>0</v>
      </c>
      <c r="L86" s="41">
        <f t="shared" si="8"/>
        <v>0</v>
      </c>
      <c r="M86" s="42">
        <f t="shared" si="9"/>
        <v>1530</v>
      </c>
      <c r="N86" s="79">
        <v>850</v>
      </c>
      <c r="O86" s="79">
        <v>850</v>
      </c>
      <c r="P86" s="44">
        <v>1530</v>
      </c>
      <c r="R86" s="46">
        <f t="shared" si="11"/>
        <v>1530</v>
      </c>
      <c r="S86" s="45">
        <f t="shared" si="12"/>
        <v>1530</v>
      </c>
      <c r="T86" s="45">
        <f t="shared" si="13"/>
        <v>1530</v>
      </c>
    </row>
    <row r="87" spans="1:20" ht="23.25" customHeight="1" x14ac:dyDescent="0.25">
      <c r="A87" s="18">
        <v>4</v>
      </c>
      <c r="B87" s="86" t="s">
        <v>84</v>
      </c>
      <c r="C87" s="39" t="s">
        <v>25</v>
      </c>
      <c r="D87" s="39">
        <v>1</v>
      </c>
      <c r="E87" s="79">
        <v>1820</v>
      </c>
      <c r="F87" s="80">
        <v>1920</v>
      </c>
      <c r="G87" s="79">
        <v>1820</v>
      </c>
      <c r="H87" s="43"/>
      <c r="I87" s="43"/>
      <c r="J87" s="40">
        <f t="shared" si="7"/>
        <v>1853.3333333333333</v>
      </c>
      <c r="K87" s="40">
        <f t="shared" si="10"/>
        <v>57.735026918962575</v>
      </c>
      <c r="L87" s="41">
        <f t="shared" si="8"/>
        <v>3.1151992941886286</v>
      </c>
      <c r="M87" s="42">
        <f t="shared" si="9"/>
        <v>1853.3333333333333</v>
      </c>
      <c r="N87" s="79">
        <v>1820</v>
      </c>
      <c r="O87" s="79">
        <v>1820</v>
      </c>
      <c r="P87" s="44">
        <v>1820</v>
      </c>
      <c r="R87" s="46">
        <f t="shared" si="11"/>
        <v>1820</v>
      </c>
      <c r="S87" s="45">
        <f t="shared" si="12"/>
        <v>1920</v>
      </c>
      <c r="T87" s="45">
        <f t="shared" si="13"/>
        <v>1820</v>
      </c>
    </row>
    <row r="88" spans="1:20" ht="51" customHeight="1" x14ac:dyDescent="0.25">
      <c r="A88" s="18"/>
      <c r="B88" s="92" t="s">
        <v>103</v>
      </c>
      <c r="C88" s="39"/>
      <c r="D88" s="39"/>
      <c r="E88" s="91"/>
      <c r="F88" s="80"/>
      <c r="G88" s="79"/>
      <c r="H88" s="43"/>
      <c r="I88" s="43"/>
      <c r="J88" s="40"/>
      <c r="K88" s="40">
        <f t="shared" si="10"/>
        <v>0</v>
      </c>
      <c r="L88" s="41"/>
      <c r="M88" s="42"/>
      <c r="N88" s="91"/>
      <c r="O88" s="91"/>
      <c r="P88" s="44"/>
      <c r="R88" s="46">
        <f t="shared" si="11"/>
        <v>0</v>
      </c>
      <c r="S88" s="45">
        <f t="shared" si="12"/>
        <v>0</v>
      </c>
      <c r="T88" s="45">
        <f t="shared" si="13"/>
        <v>0</v>
      </c>
    </row>
    <row r="89" spans="1:20" ht="23.25" customHeight="1" x14ac:dyDescent="0.25">
      <c r="A89" s="18">
        <v>1</v>
      </c>
      <c r="B89" s="89" t="s">
        <v>85</v>
      </c>
      <c r="C89" s="39" t="s">
        <v>23</v>
      </c>
      <c r="D89" s="39">
        <v>0.8</v>
      </c>
      <c r="E89" s="79">
        <v>850</v>
      </c>
      <c r="F89" s="79">
        <v>850</v>
      </c>
      <c r="G89" s="79">
        <v>850</v>
      </c>
      <c r="H89" s="43"/>
      <c r="I89" s="43"/>
      <c r="J89" s="40">
        <f t="shared" si="7"/>
        <v>850</v>
      </c>
      <c r="K89" s="40">
        <f t="shared" si="10"/>
        <v>0</v>
      </c>
      <c r="L89" s="41">
        <f t="shared" si="8"/>
        <v>0</v>
      </c>
      <c r="M89" s="42">
        <f t="shared" si="9"/>
        <v>680</v>
      </c>
      <c r="N89" s="79">
        <v>850</v>
      </c>
      <c r="O89" s="79">
        <v>850</v>
      </c>
      <c r="P89" s="44">
        <v>680</v>
      </c>
      <c r="R89" s="46">
        <f t="shared" si="11"/>
        <v>680</v>
      </c>
      <c r="S89" s="45">
        <f t="shared" si="12"/>
        <v>680</v>
      </c>
      <c r="T89" s="45">
        <f t="shared" si="13"/>
        <v>680</v>
      </c>
    </row>
    <row r="90" spans="1:20" ht="22.5" customHeight="1" x14ac:dyDescent="0.25">
      <c r="A90" s="18">
        <v>2</v>
      </c>
      <c r="B90" s="89" t="s">
        <v>86</v>
      </c>
      <c r="C90" s="39" t="s">
        <v>25</v>
      </c>
      <c r="D90" s="39">
        <v>1</v>
      </c>
      <c r="E90" s="79">
        <v>1330</v>
      </c>
      <c r="F90" s="80">
        <v>1430</v>
      </c>
      <c r="G90" s="79">
        <v>1330</v>
      </c>
      <c r="H90" s="43"/>
      <c r="I90" s="43"/>
      <c r="J90" s="40">
        <f t="shared" si="7"/>
        <v>1363.3333333333333</v>
      </c>
      <c r="K90" s="40">
        <f t="shared" si="10"/>
        <v>57.735026918962575</v>
      </c>
      <c r="L90" s="41">
        <f t="shared" si="8"/>
        <v>4.2348430502906531</v>
      </c>
      <c r="M90" s="42">
        <f t="shared" si="9"/>
        <v>1363.3333333333333</v>
      </c>
      <c r="N90" s="79">
        <v>1330</v>
      </c>
      <c r="O90" s="79">
        <v>1330</v>
      </c>
      <c r="P90" s="44">
        <v>1330</v>
      </c>
      <c r="R90" s="46">
        <f t="shared" si="11"/>
        <v>1330</v>
      </c>
      <c r="S90" s="45">
        <f t="shared" si="12"/>
        <v>1430</v>
      </c>
      <c r="T90" s="45">
        <f t="shared" si="13"/>
        <v>1330</v>
      </c>
    </row>
    <row r="91" spans="1:20" ht="20.25" customHeight="1" x14ac:dyDescent="0.25">
      <c r="A91" s="18">
        <v>3</v>
      </c>
      <c r="B91" s="89" t="s">
        <v>87</v>
      </c>
      <c r="C91" s="39" t="s">
        <v>25</v>
      </c>
      <c r="D91" s="39">
        <v>1</v>
      </c>
      <c r="E91" s="79">
        <v>360</v>
      </c>
      <c r="F91" s="80">
        <v>400</v>
      </c>
      <c r="G91" s="79">
        <v>400</v>
      </c>
      <c r="H91" s="43"/>
      <c r="I91" s="43"/>
      <c r="J91" s="40">
        <f t="shared" si="7"/>
        <v>386.66666666666669</v>
      </c>
      <c r="K91" s="40">
        <f t="shared" si="10"/>
        <v>23.094010767585029</v>
      </c>
      <c r="L91" s="93">
        <f t="shared" si="8"/>
        <v>5.9725889916168171</v>
      </c>
      <c r="M91" s="42">
        <f t="shared" si="9"/>
        <v>386.66666666666663</v>
      </c>
      <c r="N91" s="79">
        <v>360</v>
      </c>
      <c r="O91" s="79">
        <v>360</v>
      </c>
      <c r="P91" s="44">
        <v>360</v>
      </c>
      <c r="R91" s="46">
        <f t="shared" si="11"/>
        <v>360</v>
      </c>
      <c r="S91" s="45">
        <f t="shared" si="12"/>
        <v>400</v>
      </c>
      <c r="T91" s="45">
        <f t="shared" si="13"/>
        <v>400</v>
      </c>
    </row>
    <row r="92" spans="1:20" ht="51" customHeight="1" x14ac:dyDescent="0.25">
      <c r="A92" s="18"/>
      <c r="B92" s="92" t="s">
        <v>104</v>
      </c>
      <c r="C92" s="39"/>
      <c r="D92" s="39"/>
      <c r="E92" s="91"/>
      <c r="F92" s="80"/>
      <c r="G92" s="79"/>
      <c r="H92" s="43"/>
      <c r="I92" s="43"/>
      <c r="J92" s="40"/>
      <c r="K92" s="40">
        <f t="shared" si="10"/>
        <v>0</v>
      </c>
      <c r="L92" s="41"/>
      <c r="M92" s="42"/>
      <c r="N92" s="91"/>
      <c r="O92" s="91"/>
      <c r="P92" s="44"/>
      <c r="R92" s="46">
        <f t="shared" si="11"/>
        <v>0</v>
      </c>
      <c r="S92" s="45">
        <f t="shared" si="12"/>
        <v>0</v>
      </c>
      <c r="T92" s="45">
        <f t="shared" si="13"/>
        <v>0</v>
      </c>
    </row>
    <row r="93" spans="1:20" ht="25.5" customHeight="1" x14ac:dyDescent="0.25">
      <c r="A93" s="18">
        <v>1</v>
      </c>
      <c r="B93" s="89" t="s">
        <v>88</v>
      </c>
      <c r="C93" s="39" t="s">
        <v>23</v>
      </c>
      <c r="D93" s="39">
        <v>0.6</v>
      </c>
      <c r="E93" s="79">
        <v>850</v>
      </c>
      <c r="F93" s="79">
        <v>850</v>
      </c>
      <c r="G93" s="79">
        <v>850</v>
      </c>
      <c r="H93" s="43"/>
      <c r="I93" s="43"/>
      <c r="J93" s="40">
        <f t="shared" si="7"/>
        <v>850</v>
      </c>
      <c r="K93" s="40">
        <f t="shared" si="10"/>
        <v>0</v>
      </c>
      <c r="L93" s="41">
        <f t="shared" si="8"/>
        <v>0</v>
      </c>
      <c r="M93" s="42">
        <f t="shared" si="9"/>
        <v>509.99999999999994</v>
      </c>
      <c r="N93" s="79">
        <v>850</v>
      </c>
      <c r="O93" s="79">
        <v>850</v>
      </c>
      <c r="P93" s="44">
        <v>510</v>
      </c>
      <c r="R93" s="46">
        <f t="shared" si="11"/>
        <v>510</v>
      </c>
      <c r="S93" s="45">
        <f t="shared" si="12"/>
        <v>510</v>
      </c>
      <c r="T93" s="45">
        <f t="shared" si="13"/>
        <v>510</v>
      </c>
    </row>
    <row r="94" spans="1:20" ht="24.75" customHeight="1" x14ac:dyDescent="0.25">
      <c r="A94" s="18">
        <v>2</v>
      </c>
      <c r="B94" s="89" t="s">
        <v>89</v>
      </c>
      <c r="C94" s="39" t="s">
        <v>25</v>
      </c>
      <c r="D94" s="39">
        <v>1</v>
      </c>
      <c r="E94" s="79">
        <v>3500</v>
      </c>
      <c r="F94" s="80">
        <v>3800</v>
      </c>
      <c r="G94" s="79">
        <v>3500</v>
      </c>
      <c r="H94" s="43"/>
      <c r="I94" s="43"/>
      <c r="J94" s="40">
        <f t="shared" si="7"/>
        <v>3600</v>
      </c>
      <c r="K94" s="40">
        <f t="shared" si="10"/>
        <v>173.20508075688772</v>
      </c>
      <c r="L94" s="41">
        <f t="shared" si="8"/>
        <v>4.8112522432468818</v>
      </c>
      <c r="M94" s="42">
        <f t="shared" si="9"/>
        <v>3600</v>
      </c>
      <c r="N94" s="79">
        <v>3500</v>
      </c>
      <c r="O94" s="79">
        <v>3500</v>
      </c>
      <c r="P94" s="44">
        <v>3500</v>
      </c>
      <c r="R94" s="46">
        <f t="shared" si="11"/>
        <v>3500</v>
      </c>
      <c r="S94" s="45">
        <f t="shared" si="12"/>
        <v>3800</v>
      </c>
      <c r="T94" s="45">
        <f t="shared" si="13"/>
        <v>3500</v>
      </c>
    </row>
    <row r="95" spans="1:20" ht="42.75" customHeight="1" x14ac:dyDescent="0.25">
      <c r="A95" s="18"/>
      <c r="B95" s="92" t="s">
        <v>105</v>
      </c>
      <c r="C95" s="39"/>
      <c r="D95" s="39"/>
      <c r="E95" s="91"/>
      <c r="F95" s="80"/>
      <c r="G95" s="79"/>
      <c r="H95" s="43"/>
      <c r="I95" s="43"/>
      <c r="J95" s="40"/>
      <c r="K95" s="40">
        <f t="shared" si="10"/>
        <v>0</v>
      </c>
      <c r="L95" s="41"/>
      <c r="M95" s="42"/>
      <c r="N95" s="91"/>
      <c r="O95" s="91"/>
      <c r="P95" s="44"/>
      <c r="R95" s="46">
        <f t="shared" si="11"/>
        <v>0</v>
      </c>
      <c r="S95" s="45">
        <f t="shared" si="12"/>
        <v>0</v>
      </c>
      <c r="T95" s="45">
        <f t="shared" si="13"/>
        <v>0</v>
      </c>
    </row>
    <row r="96" spans="1:20" ht="26.25" customHeight="1" x14ac:dyDescent="0.25">
      <c r="A96" s="18">
        <v>1</v>
      </c>
      <c r="B96" s="86" t="s">
        <v>90</v>
      </c>
      <c r="C96" s="39" t="s">
        <v>23</v>
      </c>
      <c r="D96" s="39">
        <v>0.6</v>
      </c>
      <c r="E96" s="79">
        <v>850</v>
      </c>
      <c r="F96" s="79">
        <v>850</v>
      </c>
      <c r="G96" s="79">
        <v>850</v>
      </c>
      <c r="H96" s="43"/>
      <c r="I96" s="43"/>
      <c r="J96" s="40">
        <f t="shared" si="7"/>
        <v>850</v>
      </c>
      <c r="K96" s="40">
        <f t="shared" si="10"/>
        <v>0</v>
      </c>
      <c r="L96" s="41">
        <f t="shared" si="8"/>
        <v>0</v>
      </c>
      <c r="M96" s="42">
        <f t="shared" si="9"/>
        <v>509.99999999999994</v>
      </c>
      <c r="N96" s="79">
        <v>850</v>
      </c>
      <c r="O96" s="79">
        <v>850</v>
      </c>
      <c r="P96" s="44">
        <v>510</v>
      </c>
      <c r="R96" s="46">
        <f t="shared" si="11"/>
        <v>510</v>
      </c>
      <c r="S96" s="45">
        <f t="shared" si="12"/>
        <v>510</v>
      </c>
      <c r="T96" s="45">
        <f t="shared" si="13"/>
        <v>510</v>
      </c>
    </row>
    <row r="97" spans="1:21" ht="24" customHeight="1" x14ac:dyDescent="0.25">
      <c r="A97" s="18">
        <v>2</v>
      </c>
      <c r="B97" s="86" t="s">
        <v>89</v>
      </c>
      <c r="C97" s="39" t="s">
        <v>25</v>
      </c>
      <c r="D97" s="39">
        <v>1</v>
      </c>
      <c r="E97" s="79">
        <v>3500</v>
      </c>
      <c r="F97" s="80">
        <v>3800</v>
      </c>
      <c r="G97" s="79">
        <v>3500</v>
      </c>
      <c r="H97" s="43"/>
      <c r="I97" s="43"/>
      <c r="J97" s="40">
        <f t="shared" si="7"/>
        <v>3600</v>
      </c>
      <c r="K97" s="40">
        <f t="shared" si="10"/>
        <v>173.20508075688772</v>
      </c>
      <c r="L97" s="41">
        <f t="shared" si="8"/>
        <v>4.8112522432468818</v>
      </c>
      <c r="M97" s="42">
        <f t="shared" si="9"/>
        <v>3600</v>
      </c>
      <c r="N97" s="79">
        <v>3500</v>
      </c>
      <c r="O97" s="79">
        <v>3500</v>
      </c>
      <c r="P97" s="44">
        <v>3500</v>
      </c>
      <c r="R97" s="46">
        <f t="shared" si="11"/>
        <v>3500</v>
      </c>
      <c r="S97" s="45">
        <f t="shared" si="12"/>
        <v>3800</v>
      </c>
      <c r="T97" s="45">
        <f t="shared" si="13"/>
        <v>3500</v>
      </c>
    </row>
    <row r="98" spans="1:21" ht="19.5" customHeight="1" x14ac:dyDescent="0.35">
      <c r="A98" s="33" t="s">
        <v>91</v>
      </c>
      <c r="B98" s="33"/>
      <c r="C98" s="33"/>
      <c r="D98" s="48"/>
      <c r="E98" s="48"/>
      <c r="F98" s="58"/>
      <c r="G98" s="48"/>
      <c r="H98" s="34"/>
      <c r="I98" s="34"/>
      <c r="J98" s="34"/>
      <c r="K98" s="34"/>
      <c r="L98" s="34"/>
      <c r="M98" s="35"/>
      <c r="N98" s="9"/>
      <c r="O98" s="9"/>
      <c r="P98" s="70">
        <v>184148</v>
      </c>
      <c r="Q98" s="19"/>
      <c r="R98" s="20">
        <f>SUM(R8:R97)</f>
        <v>184148</v>
      </c>
      <c r="S98" s="20">
        <f>SUM(S8:S97)</f>
        <v>190716</v>
      </c>
      <c r="T98" s="20">
        <f>SUM(T8:T97)</f>
        <v>186197</v>
      </c>
      <c r="U98" s="20"/>
    </row>
    <row r="99" spans="1:21" ht="17.25" customHeight="1" x14ac:dyDescent="0.35">
      <c r="A99" s="97" t="s">
        <v>106</v>
      </c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8"/>
      <c r="Q99" s="19"/>
      <c r="R99" s="19"/>
      <c r="S99" s="19"/>
      <c r="T99" s="19"/>
      <c r="U99" s="19"/>
    </row>
    <row r="100" spans="1:21" ht="30" customHeight="1" x14ac:dyDescent="0.35">
      <c r="A100" s="9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8"/>
      <c r="Q100" s="19"/>
      <c r="R100" s="19"/>
      <c r="S100" s="19"/>
      <c r="T100" s="19"/>
      <c r="U100" s="19"/>
    </row>
    <row r="101" spans="1:21" ht="12.75" customHeight="1" x14ac:dyDescent="0.3">
      <c r="A101" s="95" t="s">
        <v>21</v>
      </c>
      <c r="B101" s="95"/>
      <c r="C101" s="95"/>
      <c r="D101" s="49"/>
      <c r="E101" s="49"/>
      <c r="F101" s="59"/>
      <c r="G101" s="49"/>
      <c r="H101" s="36"/>
      <c r="I101" s="36"/>
      <c r="J101" s="36"/>
      <c r="K101" s="36"/>
      <c r="L101" s="95" t="s">
        <v>22</v>
      </c>
      <c r="M101" s="96"/>
      <c r="N101" s="96"/>
      <c r="O101" s="9"/>
      <c r="P101" s="47"/>
    </row>
    <row r="102" spans="1:21" ht="15" customHeight="1" x14ac:dyDescent="0.3">
      <c r="A102" s="95"/>
      <c r="B102" s="95"/>
      <c r="C102" s="95"/>
      <c r="D102" s="50"/>
      <c r="E102" s="50"/>
      <c r="F102" s="60"/>
      <c r="G102" s="50"/>
      <c r="H102" s="11"/>
      <c r="I102" s="11"/>
      <c r="J102" s="11"/>
      <c r="K102" s="11"/>
      <c r="L102" s="96"/>
      <c r="M102" s="96"/>
      <c r="N102" s="96"/>
      <c r="O102" s="9"/>
      <c r="P102" s="47"/>
    </row>
    <row r="103" spans="1:21" ht="30" customHeight="1" x14ac:dyDescent="0.3">
      <c r="A103" s="95"/>
      <c r="B103" s="95"/>
      <c r="C103" s="95"/>
      <c r="D103" s="50"/>
      <c r="E103" s="50"/>
      <c r="F103" s="60"/>
      <c r="G103" s="50"/>
      <c r="H103" s="11"/>
      <c r="I103" s="11"/>
      <c r="J103" s="11"/>
      <c r="K103" s="11"/>
      <c r="L103" s="96"/>
      <c r="M103" s="96"/>
      <c r="N103" s="96"/>
      <c r="O103" s="9"/>
      <c r="P103" s="47"/>
      <c r="R103" t="s">
        <v>14</v>
      </c>
    </row>
    <row r="104" spans="1:21" ht="11.25" customHeight="1" x14ac:dyDescent="0.3">
      <c r="A104" s="95"/>
      <c r="B104" s="95"/>
      <c r="C104" s="95"/>
      <c r="D104" s="50"/>
      <c r="E104" s="50"/>
      <c r="F104" s="60"/>
      <c r="G104" s="50"/>
      <c r="H104" s="11"/>
      <c r="I104" s="11"/>
      <c r="J104" s="11"/>
      <c r="K104" s="11"/>
      <c r="L104" s="96"/>
      <c r="M104" s="96"/>
      <c r="N104" s="96"/>
      <c r="O104" s="9"/>
      <c r="P104" s="47"/>
    </row>
    <row r="105" spans="1:21" ht="12" customHeight="1" x14ac:dyDescent="0.3">
      <c r="A105" s="95"/>
      <c r="B105" s="95"/>
      <c r="C105" s="95"/>
      <c r="D105" s="51"/>
      <c r="E105" s="51"/>
      <c r="F105" s="59"/>
      <c r="G105" s="51"/>
      <c r="H105" s="10"/>
      <c r="I105" s="10"/>
      <c r="J105" s="10"/>
      <c r="K105" s="10"/>
      <c r="L105" s="96"/>
      <c r="M105" s="96"/>
      <c r="N105" s="96"/>
      <c r="O105" s="9"/>
      <c r="P105" s="47"/>
    </row>
    <row r="106" spans="1:21" ht="18.75" x14ac:dyDescent="0.3">
      <c r="A106" s="95"/>
      <c r="B106" s="95"/>
      <c r="C106" s="95"/>
      <c r="D106" s="50"/>
      <c r="E106" s="50"/>
      <c r="F106" s="60"/>
      <c r="G106" s="50"/>
      <c r="H106" s="11"/>
      <c r="I106" s="11"/>
      <c r="J106" s="11"/>
      <c r="K106" s="11"/>
      <c r="L106" s="96"/>
      <c r="M106" s="96"/>
      <c r="N106" s="96"/>
      <c r="O106" s="9"/>
      <c r="P106" s="47"/>
      <c r="S106" t="s">
        <v>14</v>
      </c>
    </row>
    <row r="107" spans="1:21" ht="15.75" customHeight="1" x14ac:dyDescent="0.3">
      <c r="A107" s="95"/>
      <c r="B107" s="95"/>
      <c r="C107" s="95"/>
      <c r="D107" s="51"/>
      <c r="E107" s="51"/>
      <c r="F107" s="59"/>
      <c r="G107" s="51"/>
      <c r="H107" s="10"/>
      <c r="I107" s="10"/>
      <c r="J107" s="10"/>
      <c r="K107" s="10"/>
      <c r="L107" s="96"/>
      <c r="M107" s="96"/>
      <c r="N107" s="96"/>
      <c r="O107" s="9"/>
      <c r="P107" s="47"/>
    </row>
    <row r="108" spans="1:21" ht="56.25" x14ac:dyDescent="0.25">
      <c r="A108" s="1"/>
      <c r="B108" s="38" t="s">
        <v>17</v>
      </c>
      <c r="C108" s="1"/>
      <c r="D108" s="52"/>
      <c r="E108" s="52"/>
      <c r="F108" s="61"/>
      <c r="G108" s="52"/>
      <c r="H108" s="1"/>
      <c r="I108" s="1"/>
      <c r="J108" s="1"/>
      <c r="K108" s="1"/>
      <c r="L108" s="94" t="s">
        <v>18</v>
      </c>
      <c r="M108" s="94"/>
      <c r="N108" s="94"/>
      <c r="O108" s="1"/>
      <c r="P108" s="52"/>
    </row>
    <row r="109" spans="1:21" x14ac:dyDescent="0.25">
      <c r="A109" s="1"/>
      <c r="B109" s="1"/>
      <c r="C109" s="1"/>
      <c r="D109" s="52"/>
      <c r="E109" s="52"/>
      <c r="F109" s="61"/>
      <c r="G109" s="52"/>
      <c r="H109" s="1"/>
      <c r="I109" s="1"/>
      <c r="J109" s="1"/>
      <c r="K109" s="1"/>
      <c r="L109" s="1"/>
      <c r="M109" s="1"/>
      <c r="N109" s="1"/>
      <c r="O109" s="1"/>
      <c r="P109" s="52"/>
    </row>
    <row r="110" spans="1:21" x14ac:dyDescent="0.25">
      <c r="A110" s="1"/>
      <c r="B110" s="1"/>
      <c r="C110" s="1"/>
      <c r="D110" s="52"/>
      <c r="E110" s="52"/>
      <c r="F110" s="61"/>
      <c r="G110" s="52"/>
      <c r="H110" s="1"/>
      <c r="I110" s="1"/>
      <c r="J110" s="1"/>
      <c r="K110" s="1"/>
      <c r="L110" s="1"/>
      <c r="M110" s="1"/>
      <c r="N110" s="1"/>
      <c r="O110" s="1"/>
      <c r="P110" s="52"/>
    </row>
    <row r="111" spans="1:21" x14ac:dyDescent="0.25">
      <c r="A111" s="1"/>
      <c r="B111" s="1" t="s">
        <v>14</v>
      </c>
      <c r="C111" s="1"/>
      <c r="D111" s="52"/>
      <c r="E111" s="52"/>
      <c r="F111" s="61"/>
      <c r="G111" s="52"/>
      <c r="H111" s="1"/>
      <c r="I111" s="1"/>
      <c r="J111" s="1"/>
      <c r="K111" s="1"/>
      <c r="L111" s="1"/>
      <c r="M111" s="1"/>
      <c r="N111" s="1"/>
      <c r="O111" s="1"/>
      <c r="P111" s="52"/>
    </row>
    <row r="112" spans="1:21" x14ac:dyDescent="0.25">
      <c r="A112" s="1"/>
      <c r="B112" s="1"/>
      <c r="C112" s="1"/>
      <c r="D112" s="52"/>
      <c r="E112" s="52"/>
      <c r="F112" s="61"/>
      <c r="G112" s="52"/>
      <c r="H112" s="1"/>
      <c r="I112" s="1"/>
      <c r="J112" s="1"/>
      <c r="K112" s="1"/>
      <c r="L112" s="1"/>
      <c r="M112" s="1"/>
      <c r="N112" s="1"/>
      <c r="O112" s="1"/>
      <c r="P112" s="52"/>
      <c r="Q112">
        <f>5*65</f>
        <v>325</v>
      </c>
    </row>
    <row r="113" spans="1:16" s="1" customFormat="1" x14ac:dyDescent="0.25">
      <c r="D113" s="52"/>
      <c r="E113" s="52"/>
      <c r="F113" s="61"/>
      <c r="G113" s="52"/>
      <c r="P113" s="52"/>
    </row>
    <row r="114" spans="1:16" s="1" customFormat="1" x14ac:dyDescent="0.25">
      <c r="D114" s="52"/>
      <c r="E114" s="52"/>
      <c r="F114" s="61"/>
      <c r="G114" s="52"/>
      <c r="P114" s="52"/>
    </row>
    <row r="115" spans="1:16" s="1" customFormat="1" x14ac:dyDescent="0.25">
      <c r="D115" s="52"/>
      <c r="E115" s="52"/>
      <c r="F115" s="61"/>
      <c r="G115" s="52"/>
      <c r="P115" s="52"/>
    </row>
    <row r="116" spans="1:16" s="1" customFormat="1" x14ac:dyDescent="0.25">
      <c r="D116" s="52"/>
      <c r="E116" s="52"/>
      <c r="F116" s="61"/>
      <c r="G116" s="52"/>
      <c r="P116" s="52"/>
    </row>
    <row r="117" spans="1:16" s="1" customFormat="1" x14ac:dyDescent="0.25">
      <c r="D117" s="52"/>
      <c r="E117" s="52"/>
      <c r="F117" s="61"/>
      <c r="G117" s="52"/>
      <c r="P117" s="52"/>
    </row>
    <row r="118" spans="1:16" s="1" customFormat="1" x14ac:dyDescent="0.25">
      <c r="D118" s="52"/>
      <c r="E118" s="52"/>
      <c r="F118" s="61"/>
      <c r="G118" s="52"/>
      <c r="P118" s="52"/>
    </row>
    <row r="119" spans="1:16" x14ac:dyDescent="0.25">
      <c r="A119" s="1"/>
      <c r="B119" s="1"/>
      <c r="C119" s="1"/>
      <c r="D119" s="52"/>
      <c r="E119" s="52"/>
      <c r="F119" s="61"/>
      <c r="G119" s="52"/>
      <c r="H119" s="1"/>
      <c r="I119" s="1"/>
      <c r="J119" s="1"/>
      <c r="K119" s="1"/>
      <c r="L119" s="1"/>
      <c r="M119" s="1"/>
      <c r="N119" s="1"/>
      <c r="O119" s="1"/>
      <c r="P119" s="52"/>
    </row>
    <row r="120" spans="1:16" s="1" customFormat="1" x14ac:dyDescent="0.25">
      <c r="D120" s="52"/>
      <c r="E120" s="52"/>
      <c r="F120" s="61"/>
      <c r="G120" s="52"/>
      <c r="P120" s="52"/>
    </row>
    <row r="121" spans="1:16" s="1" customFormat="1" x14ac:dyDescent="0.25">
      <c r="D121" s="52"/>
      <c r="E121" s="52"/>
      <c r="F121" s="61"/>
      <c r="G121" s="52"/>
      <c r="P121" s="52"/>
    </row>
    <row r="122" spans="1:16" s="1" customFormat="1" x14ac:dyDescent="0.25">
      <c r="D122" s="52"/>
      <c r="E122" s="52"/>
      <c r="F122" s="61"/>
      <c r="G122" s="52"/>
      <c r="P122" s="52"/>
    </row>
    <row r="123" spans="1:16" s="1" customFormat="1" ht="15" customHeight="1" x14ac:dyDescent="0.25">
      <c r="D123" s="52"/>
      <c r="E123" s="52"/>
      <c r="F123" s="61"/>
      <c r="G123" s="52"/>
      <c r="O123" s="6"/>
      <c r="P123" s="53"/>
    </row>
    <row r="124" spans="1:16" s="1" customFormat="1" x14ac:dyDescent="0.25">
      <c r="D124" s="52"/>
      <c r="E124" s="52"/>
      <c r="F124" s="61"/>
      <c r="G124" s="52"/>
      <c r="O124" s="6"/>
      <c r="P124" s="53"/>
    </row>
    <row r="125" spans="1:16" s="1" customFormat="1" x14ac:dyDescent="0.25">
      <c r="D125" s="52"/>
      <c r="E125" s="52"/>
      <c r="F125" s="61"/>
      <c r="G125" s="52"/>
      <c r="O125" s="6"/>
      <c r="P125" s="53"/>
    </row>
    <row r="126" spans="1:16" s="1" customFormat="1" x14ac:dyDescent="0.25">
      <c r="D126" s="52"/>
      <c r="E126" s="52"/>
      <c r="F126" s="61"/>
      <c r="G126" s="52"/>
      <c r="O126" s="7"/>
      <c r="P126" s="53"/>
    </row>
    <row r="127" spans="1:16" s="1" customFormat="1" x14ac:dyDescent="0.25">
      <c r="D127" s="52"/>
      <c r="E127" s="52"/>
      <c r="F127" s="61"/>
      <c r="G127" s="52"/>
      <c r="O127" s="7"/>
      <c r="P127" s="53"/>
    </row>
    <row r="128" spans="1:16" s="1" customFormat="1" x14ac:dyDescent="0.25">
      <c r="D128" s="52"/>
      <c r="E128" s="52"/>
      <c r="F128" s="61"/>
      <c r="G128" s="52"/>
      <c r="O128" s="7"/>
      <c r="P128" s="53"/>
    </row>
    <row r="129" spans="1:16" s="1" customFormat="1" x14ac:dyDescent="0.25">
      <c r="D129" s="52"/>
      <c r="E129" s="52"/>
      <c r="F129" s="61"/>
      <c r="G129" s="52"/>
      <c r="O129" s="7"/>
      <c r="P129" s="53"/>
    </row>
    <row r="130" spans="1:16" s="1" customFormat="1" ht="15.75" x14ac:dyDescent="0.25">
      <c r="A130" s="3"/>
      <c r="B130" s="6"/>
      <c r="C130" s="6"/>
      <c r="D130" s="53"/>
      <c r="E130" s="53"/>
      <c r="F130" s="62"/>
      <c r="G130" s="53"/>
      <c r="H130" s="6"/>
      <c r="I130" s="6"/>
      <c r="J130" s="6"/>
      <c r="K130" s="6"/>
      <c r="L130" s="6"/>
      <c r="M130" s="6"/>
      <c r="N130" s="6"/>
      <c r="O130" s="7"/>
      <c r="P130" s="53"/>
    </row>
    <row r="131" spans="1:16" s="1" customFormat="1" x14ac:dyDescent="0.25">
      <c r="A131" s="6"/>
      <c r="B131" s="6"/>
      <c r="C131" s="6"/>
      <c r="D131" s="53"/>
      <c r="E131" s="53"/>
      <c r="F131" s="62"/>
      <c r="G131" s="53"/>
      <c r="H131" s="6"/>
      <c r="I131" s="6"/>
      <c r="J131" s="6"/>
      <c r="K131" s="6"/>
      <c r="L131" s="6"/>
      <c r="M131" s="6"/>
      <c r="N131" s="6"/>
      <c r="O131" s="7"/>
      <c r="P131" s="53"/>
    </row>
    <row r="132" spans="1:16" s="1" customFormat="1" x14ac:dyDescent="0.25">
      <c r="A132" s="6"/>
      <c r="B132" s="6"/>
      <c r="C132" s="6"/>
      <c r="D132" s="53"/>
      <c r="E132" s="53"/>
      <c r="F132" s="62"/>
      <c r="G132" s="53"/>
      <c r="H132" s="6"/>
      <c r="I132" s="6"/>
      <c r="J132" s="6"/>
      <c r="K132" s="6"/>
      <c r="L132" s="6"/>
      <c r="M132" s="6"/>
      <c r="N132" s="6"/>
      <c r="O132" s="7"/>
      <c r="P132" s="53"/>
    </row>
    <row r="133" spans="1:16" s="1" customFormat="1" x14ac:dyDescent="0.25">
      <c r="A133" s="7"/>
      <c r="B133" s="7"/>
      <c r="C133" s="7"/>
      <c r="D133" s="53"/>
      <c r="E133" s="53"/>
      <c r="F133" s="62"/>
      <c r="G133" s="53"/>
      <c r="H133" s="7"/>
      <c r="I133" s="7"/>
      <c r="J133" s="7"/>
      <c r="K133" s="7"/>
      <c r="L133" s="7"/>
      <c r="M133" s="7"/>
      <c r="N133" s="7"/>
      <c r="O133" s="7"/>
      <c r="P133" s="53"/>
    </row>
    <row r="134" spans="1:16" s="1" customFormat="1" x14ac:dyDescent="0.25">
      <c r="A134" s="7"/>
      <c r="B134" s="7"/>
      <c r="C134" s="7"/>
      <c r="D134" s="53"/>
      <c r="E134" s="53"/>
      <c r="F134" s="62"/>
      <c r="G134" s="53"/>
      <c r="H134" s="7"/>
      <c r="I134" s="7"/>
      <c r="J134" s="7"/>
      <c r="K134" s="7"/>
      <c r="L134" s="7"/>
      <c r="M134" s="7"/>
      <c r="N134" s="7"/>
      <c r="O134" s="4"/>
      <c r="P134" s="52"/>
    </row>
    <row r="135" spans="1:16" s="1" customFormat="1" x14ac:dyDescent="0.25">
      <c r="A135" s="7"/>
      <c r="B135" s="7"/>
      <c r="C135" s="7"/>
      <c r="D135" s="53"/>
      <c r="E135" s="53"/>
      <c r="F135" s="62"/>
      <c r="G135" s="53"/>
      <c r="H135" s="7"/>
      <c r="I135" s="7"/>
      <c r="J135" s="7"/>
      <c r="K135" s="7"/>
      <c r="L135" s="7"/>
      <c r="M135" s="7"/>
      <c r="N135" s="7"/>
      <c r="O135" s="4"/>
      <c r="P135" s="52"/>
    </row>
    <row r="136" spans="1:16" s="1" customFormat="1" x14ac:dyDescent="0.25">
      <c r="A136" s="7"/>
      <c r="B136" s="7"/>
      <c r="C136" s="7"/>
      <c r="D136" s="53"/>
      <c r="E136" s="53"/>
      <c r="F136" s="62"/>
      <c r="G136" s="53"/>
      <c r="H136" s="7"/>
      <c r="I136" s="7"/>
      <c r="J136" s="7"/>
      <c r="K136" s="7"/>
      <c r="L136" s="7"/>
      <c r="M136" s="7"/>
      <c r="N136" s="7"/>
      <c r="O136" s="4"/>
      <c r="P136" s="52"/>
    </row>
    <row r="137" spans="1:16" s="1" customFormat="1" x14ac:dyDescent="0.25">
      <c r="A137" s="7"/>
      <c r="B137" s="7"/>
      <c r="C137" s="7"/>
      <c r="D137" s="53"/>
      <c r="E137" s="53"/>
      <c r="F137" s="62"/>
      <c r="G137" s="53"/>
      <c r="H137" s="7"/>
      <c r="I137" s="7"/>
      <c r="J137" s="7"/>
      <c r="K137" s="7"/>
      <c r="L137" s="7"/>
      <c r="M137" s="7"/>
      <c r="N137" s="7"/>
      <c r="P137" s="52"/>
    </row>
    <row r="138" spans="1:16" s="1" customFormat="1" x14ac:dyDescent="0.25">
      <c r="A138" s="7"/>
      <c r="B138" s="7"/>
      <c r="C138" s="7"/>
      <c r="D138" s="53"/>
      <c r="E138" s="53"/>
      <c r="F138" s="62"/>
      <c r="G138" s="53"/>
      <c r="H138" s="7"/>
      <c r="I138" s="7"/>
      <c r="J138" s="7"/>
      <c r="K138" s="7"/>
      <c r="L138" s="7"/>
      <c r="M138" s="7"/>
      <c r="N138" s="7"/>
      <c r="P138" s="52"/>
    </row>
    <row r="139" spans="1:16" s="1" customFormat="1" x14ac:dyDescent="0.25">
      <c r="A139" s="7"/>
      <c r="B139" s="7"/>
      <c r="C139" s="7"/>
      <c r="D139" s="53"/>
      <c r="E139" s="53"/>
      <c r="F139" s="62"/>
      <c r="G139" s="53"/>
      <c r="H139" s="7"/>
      <c r="I139" s="7"/>
      <c r="J139" s="7"/>
      <c r="K139" s="7"/>
      <c r="L139" s="7"/>
      <c r="M139" s="7"/>
      <c r="N139" s="7"/>
      <c r="P139" s="52"/>
    </row>
    <row r="140" spans="1:16" s="1" customFormat="1" x14ac:dyDescent="0.25">
      <c r="A140" s="7"/>
      <c r="B140" s="7"/>
      <c r="C140" s="7"/>
      <c r="D140" s="53"/>
      <c r="E140" s="53"/>
      <c r="F140" s="62"/>
      <c r="G140" s="53"/>
      <c r="H140" s="7"/>
      <c r="I140" s="7"/>
      <c r="J140" s="7"/>
      <c r="K140" s="7"/>
      <c r="L140" s="7"/>
      <c r="M140" s="7"/>
      <c r="N140" s="7"/>
      <c r="P140" s="52"/>
    </row>
    <row r="141" spans="1:16" s="1" customFormat="1" ht="15.75" x14ac:dyDescent="0.25">
      <c r="A141" s="5"/>
      <c r="B141" s="5"/>
      <c r="C141" s="5"/>
      <c r="D141" s="54"/>
      <c r="E141" s="54"/>
      <c r="F141" s="63"/>
      <c r="G141" s="54"/>
      <c r="H141" s="5"/>
      <c r="I141" s="4"/>
      <c r="J141" s="4"/>
      <c r="K141" s="4"/>
      <c r="L141" s="4"/>
      <c r="M141" s="4"/>
      <c r="N141" s="4"/>
      <c r="P141" s="52"/>
    </row>
    <row r="142" spans="1:16" s="1" customFormat="1" ht="15.75" x14ac:dyDescent="0.25">
      <c r="A142" s="5"/>
      <c r="B142" s="5"/>
      <c r="C142" s="5"/>
      <c r="D142" s="54"/>
      <c r="E142" s="54"/>
      <c r="F142" s="63"/>
      <c r="G142" s="54"/>
      <c r="H142" s="5"/>
      <c r="I142" s="4"/>
      <c r="J142" s="4"/>
      <c r="K142" s="4"/>
      <c r="L142" s="4"/>
      <c r="M142" s="4"/>
      <c r="N142" s="4"/>
      <c r="P142" s="52"/>
    </row>
    <row r="143" spans="1:16" s="1" customFormat="1" ht="15.75" x14ac:dyDescent="0.25">
      <c r="A143" s="5"/>
      <c r="B143" s="5"/>
      <c r="C143" s="5"/>
      <c r="D143" s="54"/>
      <c r="E143" s="54"/>
      <c r="F143" s="63"/>
      <c r="G143" s="54"/>
      <c r="H143" s="5"/>
      <c r="I143" s="4"/>
      <c r="J143" s="4"/>
      <c r="K143" s="4"/>
      <c r="L143" s="4"/>
      <c r="M143" s="4"/>
      <c r="N143" s="4"/>
      <c r="P143" s="52"/>
    </row>
    <row r="144" spans="1:16" s="1" customFormat="1" x14ac:dyDescent="0.25">
      <c r="D144" s="52"/>
      <c r="E144" s="52"/>
      <c r="F144" s="61"/>
      <c r="G144" s="52"/>
      <c r="P144" s="52"/>
    </row>
    <row r="145" spans="1:16" s="1" customFormat="1" x14ac:dyDescent="0.25">
      <c r="D145" s="52"/>
      <c r="E145" s="52"/>
      <c r="F145" s="61"/>
      <c r="G145" s="52"/>
      <c r="P145" s="52"/>
    </row>
    <row r="146" spans="1:16" s="1" customFormat="1" ht="15.75" x14ac:dyDescent="0.25">
      <c r="A146" s="2"/>
      <c r="B146" s="2"/>
      <c r="D146" s="52"/>
      <c r="E146" s="52"/>
      <c r="F146" s="61"/>
      <c r="G146" s="52"/>
      <c r="P146" s="52"/>
    </row>
    <row r="147" spans="1:16" s="1" customFormat="1" ht="15.75" x14ac:dyDescent="0.25">
      <c r="A147" s="2"/>
      <c r="B147" s="2"/>
      <c r="D147" s="52"/>
      <c r="E147" s="54"/>
      <c r="F147" s="63"/>
      <c r="G147" s="54"/>
      <c r="P147" s="52"/>
    </row>
    <row r="148" spans="1:16" s="1" customFormat="1" ht="15.75" x14ac:dyDescent="0.25">
      <c r="A148" s="2"/>
      <c r="B148" s="2"/>
      <c r="C148" s="2"/>
      <c r="D148" s="52"/>
      <c r="E148" s="54"/>
      <c r="F148" s="63"/>
      <c r="G148" s="54"/>
      <c r="P148" s="52"/>
    </row>
    <row r="149" spans="1:16" s="1" customFormat="1" x14ac:dyDescent="0.25">
      <c r="D149" s="52"/>
      <c r="E149" s="52"/>
      <c r="F149" s="61"/>
      <c r="G149" s="52"/>
      <c r="P149" s="52"/>
    </row>
    <row r="150" spans="1:16" s="1" customFormat="1" x14ac:dyDescent="0.25">
      <c r="D150" s="52"/>
      <c r="E150" s="52"/>
      <c r="F150" s="61"/>
      <c r="G150" s="52"/>
      <c r="P150" s="52"/>
    </row>
    <row r="151" spans="1:16" s="1" customFormat="1" x14ac:dyDescent="0.25">
      <c r="D151" s="52"/>
      <c r="E151" s="52"/>
      <c r="F151" s="61"/>
      <c r="G151" s="52"/>
      <c r="P151" s="52"/>
    </row>
    <row r="152" spans="1:16" s="1" customFormat="1" x14ac:dyDescent="0.25">
      <c r="D152" s="52"/>
      <c r="E152" s="52"/>
      <c r="F152" s="61"/>
      <c r="G152" s="52"/>
      <c r="P152" s="52"/>
    </row>
    <row r="153" spans="1:16" s="1" customFormat="1" x14ac:dyDescent="0.25">
      <c r="D153" s="52"/>
      <c r="E153" s="52"/>
      <c r="F153" s="61"/>
      <c r="G153" s="52"/>
      <c r="P153" s="52"/>
    </row>
    <row r="154" spans="1:16" s="1" customFormat="1" x14ac:dyDescent="0.25">
      <c r="D154" s="52"/>
      <c r="E154" s="52"/>
      <c r="F154" s="61"/>
      <c r="G154" s="52"/>
      <c r="P154" s="52"/>
    </row>
    <row r="155" spans="1:16" s="1" customFormat="1" x14ac:dyDescent="0.25">
      <c r="D155" s="52"/>
      <c r="E155" s="52"/>
      <c r="F155" s="61"/>
      <c r="G155" s="52"/>
      <c r="P155" s="52"/>
    </row>
    <row r="156" spans="1:16" s="1" customFormat="1" x14ac:dyDescent="0.25">
      <c r="D156" s="52"/>
      <c r="E156" s="52"/>
      <c r="F156" s="61"/>
      <c r="G156" s="52"/>
      <c r="P156" s="52"/>
    </row>
    <row r="157" spans="1:16" s="1" customFormat="1" x14ac:dyDescent="0.25">
      <c r="D157" s="52"/>
      <c r="E157" s="52"/>
      <c r="F157" s="61"/>
      <c r="G157" s="52"/>
      <c r="P157" s="52"/>
    </row>
    <row r="158" spans="1:16" s="1" customFormat="1" x14ac:dyDescent="0.25">
      <c r="D158" s="52"/>
      <c r="E158" s="52"/>
      <c r="F158" s="61"/>
      <c r="G158" s="52"/>
      <c r="P158" s="52"/>
    </row>
    <row r="159" spans="1:16" s="1" customFormat="1" x14ac:dyDescent="0.25">
      <c r="D159" s="52"/>
      <c r="E159" s="52"/>
      <c r="F159" s="61"/>
      <c r="G159" s="52"/>
      <c r="P159" s="52"/>
    </row>
    <row r="160" spans="1:16" s="1" customFormat="1" x14ac:dyDescent="0.25">
      <c r="D160" s="52"/>
      <c r="E160" s="52"/>
      <c r="F160" s="61"/>
      <c r="G160" s="52"/>
      <c r="P160" s="52"/>
    </row>
    <row r="161" spans="4:16" s="1" customFormat="1" x14ac:dyDescent="0.25">
      <c r="D161" s="52"/>
      <c r="E161" s="52"/>
      <c r="F161" s="61"/>
      <c r="G161" s="52"/>
      <c r="P161" s="52"/>
    </row>
    <row r="162" spans="4:16" s="1" customFormat="1" x14ac:dyDescent="0.25">
      <c r="D162" s="52"/>
      <c r="E162" s="52"/>
      <c r="F162" s="61"/>
      <c r="G162" s="52"/>
      <c r="P162" s="52"/>
    </row>
    <row r="163" spans="4:16" s="1" customFormat="1" x14ac:dyDescent="0.25">
      <c r="D163" s="52"/>
      <c r="E163" s="52"/>
      <c r="F163" s="61"/>
      <c r="G163" s="52"/>
      <c r="P163" s="52"/>
    </row>
    <row r="164" spans="4:16" s="1" customFormat="1" x14ac:dyDescent="0.25">
      <c r="D164" s="52"/>
      <c r="E164" s="52"/>
      <c r="F164" s="61"/>
      <c r="G164" s="52"/>
      <c r="P164" s="52"/>
    </row>
    <row r="165" spans="4:16" s="1" customFormat="1" x14ac:dyDescent="0.25">
      <c r="D165" s="52"/>
      <c r="E165" s="52"/>
      <c r="F165" s="61"/>
      <c r="G165" s="52"/>
      <c r="P165" s="52"/>
    </row>
    <row r="166" spans="4:16" s="1" customFormat="1" x14ac:dyDescent="0.25">
      <c r="D166" s="52"/>
      <c r="E166" s="52"/>
      <c r="F166" s="61"/>
      <c r="G166" s="52"/>
      <c r="P166" s="52"/>
    </row>
    <row r="167" spans="4:16" s="1" customFormat="1" x14ac:dyDescent="0.25">
      <c r="D167" s="52"/>
      <c r="E167" s="52"/>
      <c r="F167" s="61"/>
      <c r="G167" s="52"/>
      <c r="P167" s="52"/>
    </row>
    <row r="168" spans="4:16" s="1" customFormat="1" x14ac:dyDescent="0.25">
      <c r="D168" s="52"/>
      <c r="E168" s="52"/>
      <c r="F168" s="61"/>
      <c r="G168" s="52"/>
      <c r="P168" s="52"/>
    </row>
    <row r="169" spans="4:16" s="1" customFormat="1" x14ac:dyDescent="0.25">
      <c r="D169" s="52"/>
      <c r="E169" s="52"/>
      <c r="F169" s="61"/>
      <c r="G169" s="52"/>
      <c r="P169" s="52"/>
    </row>
    <row r="170" spans="4:16" s="1" customFormat="1" x14ac:dyDescent="0.25">
      <c r="D170" s="52"/>
      <c r="E170" s="52"/>
      <c r="F170" s="61"/>
      <c r="G170" s="52"/>
      <c r="P170" s="52"/>
    </row>
    <row r="171" spans="4:16" s="1" customFormat="1" x14ac:dyDescent="0.25">
      <c r="D171" s="52"/>
      <c r="E171" s="52"/>
      <c r="F171" s="61"/>
      <c r="G171" s="52"/>
      <c r="P171" s="52"/>
    </row>
    <row r="172" spans="4:16" s="1" customFormat="1" x14ac:dyDescent="0.25">
      <c r="D172" s="52"/>
      <c r="E172" s="52"/>
      <c r="F172" s="61"/>
      <c r="G172" s="52"/>
      <c r="P172" s="52"/>
    </row>
    <row r="173" spans="4:16" s="1" customFormat="1" x14ac:dyDescent="0.25">
      <c r="D173" s="52"/>
      <c r="E173" s="52"/>
      <c r="F173" s="61"/>
      <c r="G173" s="52"/>
      <c r="P173" s="52"/>
    </row>
    <row r="174" spans="4:16" s="1" customFormat="1" x14ac:dyDescent="0.25">
      <c r="D174" s="52"/>
      <c r="E174" s="52"/>
      <c r="F174" s="61"/>
      <c r="G174" s="52"/>
      <c r="P174" s="52"/>
    </row>
    <row r="175" spans="4:16" s="1" customFormat="1" x14ac:dyDescent="0.25">
      <c r="D175" s="52"/>
      <c r="E175" s="52"/>
      <c r="F175" s="61"/>
      <c r="G175" s="52"/>
      <c r="P175" s="52"/>
    </row>
    <row r="176" spans="4:16" s="1" customFormat="1" x14ac:dyDescent="0.25">
      <c r="D176" s="52"/>
      <c r="E176" s="52"/>
      <c r="F176" s="61"/>
      <c r="G176" s="52"/>
      <c r="P176" s="52"/>
    </row>
    <row r="177" spans="4:16" s="1" customFormat="1" x14ac:dyDescent="0.25">
      <c r="D177" s="52"/>
      <c r="E177" s="52"/>
      <c r="F177" s="61"/>
      <c r="G177" s="52"/>
      <c r="P177" s="52"/>
    </row>
    <row r="178" spans="4:16" s="1" customFormat="1" x14ac:dyDescent="0.25">
      <c r="D178" s="52"/>
      <c r="E178" s="52"/>
      <c r="F178" s="61"/>
      <c r="G178" s="52"/>
      <c r="P178" s="52"/>
    </row>
    <row r="179" spans="4:16" s="1" customFormat="1" x14ac:dyDescent="0.25">
      <c r="D179" s="52"/>
      <c r="E179" s="52"/>
      <c r="F179" s="61"/>
      <c r="G179" s="52"/>
      <c r="P179" s="52"/>
    </row>
    <row r="180" spans="4:16" s="1" customFormat="1" x14ac:dyDescent="0.25">
      <c r="D180" s="52"/>
      <c r="E180" s="52"/>
      <c r="F180" s="61"/>
      <c r="G180" s="52"/>
      <c r="P180" s="52"/>
    </row>
    <row r="181" spans="4:16" s="1" customFormat="1" x14ac:dyDescent="0.25">
      <c r="D181" s="52"/>
      <c r="E181" s="52"/>
      <c r="F181" s="61"/>
      <c r="G181" s="52"/>
      <c r="P181" s="52"/>
    </row>
    <row r="182" spans="4:16" s="1" customFormat="1" x14ac:dyDescent="0.25">
      <c r="D182" s="52"/>
      <c r="E182" s="52"/>
      <c r="F182" s="61"/>
      <c r="G182" s="52"/>
      <c r="P182" s="52"/>
    </row>
    <row r="183" spans="4:16" s="1" customFormat="1" x14ac:dyDescent="0.25">
      <c r="D183" s="52"/>
      <c r="E183" s="52"/>
      <c r="F183" s="61"/>
      <c r="G183" s="52"/>
      <c r="P183" s="52"/>
    </row>
    <row r="184" spans="4:16" s="1" customFormat="1" x14ac:dyDescent="0.25">
      <c r="D184" s="52"/>
      <c r="E184" s="52"/>
      <c r="F184" s="61"/>
      <c r="G184" s="52"/>
      <c r="P184" s="52"/>
    </row>
    <row r="185" spans="4:16" s="1" customFormat="1" x14ac:dyDescent="0.25">
      <c r="D185" s="52"/>
      <c r="E185" s="52"/>
      <c r="F185" s="61"/>
      <c r="G185" s="52"/>
      <c r="P185" s="52"/>
    </row>
    <row r="186" spans="4:16" s="1" customFormat="1" x14ac:dyDescent="0.25">
      <c r="D186" s="52"/>
      <c r="E186" s="52"/>
      <c r="F186" s="61"/>
      <c r="G186" s="52"/>
      <c r="P186" s="52"/>
    </row>
    <row r="187" spans="4:16" s="1" customFormat="1" x14ac:dyDescent="0.25">
      <c r="D187" s="52"/>
      <c r="E187" s="52"/>
      <c r="F187" s="61"/>
      <c r="G187" s="52"/>
      <c r="P187" s="52"/>
    </row>
    <row r="188" spans="4:16" s="1" customFormat="1" x14ac:dyDescent="0.25">
      <c r="D188" s="52"/>
      <c r="E188" s="52"/>
      <c r="F188" s="61"/>
      <c r="G188" s="52"/>
      <c r="P188" s="52"/>
    </row>
    <row r="189" spans="4:16" s="1" customFormat="1" x14ac:dyDescent="0.25">
      <c r="D189" s="52"/>
      <c r="E189" s="52"/>
      <c r="F189" s="61"/>
      <c r="G189" s="52"/>
      <c r="P189" s="52"/>
    </row>
    <row r="190" spans="4:16" s="1" customFormat="1" x14ac:dyDescent="0.25">
      <c r="D190" s="52"/>
      <c r="E190" s="52"/>
      <c r="F190" s="61"/>
      <c r="G190" s="52"/>
      <c r="P190" s="52"/>
    </row>
    <row r="191" spans="4:16" s="1" customFormat="1" x14ac:dyDescent="0.25">
      <c r="D191" s="52"/>
      <c r="E191" s="52"/>
      <c r="F191" s="61"/>
      <c r="G191" s="52"/>
      <c r="P191" s="52"/>
    </row>
    <row r="192" spans="4:16" s="1" customFormat="1" x14ac:dyDescent="0.25">
      <c r="D192" s="52"/>
      <c r="E192" s="52"/>
      <c r="F192" s="61"/>
      <c r="G192" s="52"/>
      <c r="P192" s="52"/>
    </row>
    <row r="193" spans="4:16" s="1" customFormat="1" x14ac:dyDescent="0.25">
      <c r="D193" s="52"/>
      <c r="E193" s="52"/>
      <c r="F193" s="61"/>
      <c r="G193" s="52"/>
      <c r="P193" s="52"/>
    </row>
    <row r="194" spans="4:16" s="1" customFormat="1" x14ac:dyDescent="0.25">
      <c r="D194" s="52"/>
      <c r="E194" s="52"/>
      <c r="F194" s="61"/>
      <c r="G194" s="52"/>
      <c r="P194" s="52"/>
    </row>
    <row r="195" spans="4:16" s="1" customFormat="1" x14ac:dyDescent="0.25">
      <c r="D195" s="52"/>
      <c r="E195" s="52"/>
      <c r="F195" s="61"/>
      <c r="G195" s="52"/>
      <c r="P195" s="52"/>
    </row>
    <row r="196" spans="4:16" s="1" customFormat="1" x14ac:dyDescent="0.25">
      <c r="D196" s="52"/>
      <c r="E196" s="52"/>
      <c r="F196" s="61"/>
      <c r="G196" s="52"/>
      <c r="P196" s="52"/>
    </row>
    <row r="197" spans="4:16" s="1" customFormat="1" x14ac:dyDescent="0.25">
      <c r="D197" s="52"/>
      <c r="E197" s="52"/>
      <c r="F197" s="61"/>
      <c r="G197" s="52"/>
      <c r="P197" s="52"/>
    </row>
    <row r="198" spans="4:16" s="1" customFormat="1" x14ac:dyDescent="0.25">
      <c r="D198" s="52"/>
      <c r="E198" s="52"/>
      <c r="F198" s="61"/>
      <c r="G198" s="52"/>
      <c r="P198" s="52"/>
    </row>
    <row r="199" spans="4:16" s="1" customFormat="1" x14ac:dyDescent="0.25">
      <c r="D199" s="52"/>
      <c r="E199" s="52"/>
      <c r="F199" s="61"/>
      <c r="G199" s="52"/>
      <c r="P199" s="52"/>
    </row>
    <row r="200" spans="4:16" s="1" customFormat="1" x14ac:dyDescent="0.25">
      <c r="D200" s="52"/>
      <c r="E200" s="52"/>
      <c r="F200" s="61"/>
      <c r="G200" s="52"/>
      <c r="P200" s="52"/>
    </row>
    <row r="201" spans="4:16" s="1" customFormat="1" x14ac:dyDescent="0.25">
      <c r="D201" s="52"/>
      <c r="E201" s="52"/>
      <c r="F201" s="61"/>
      <c r="G201" s="52"/>
      <c r="P201" s="52"/>
    </row>
    <row r="202" spans="4:16" s="1" customFormat="1" x14ac:dyDescent="0.25">
      <c r="D202" s="52"/>
      <c r="E202" s="52"/>
      <c r="F202" s="61"/>
      <c r="G202" s="52"/>
      <c r="P202" s="52"/>
    </row>
    <row r="203" spans="4:16" s="1" customFormat="1" x14ac:dyDescent="0.25">
      <c r="D203" s="52"/>
      <c r="E203" s="52"/>
      <c r="F203" s="61"/>
      <c r="G203" s="52"/>
      <c r="P203" s="52"/>
    </row>
    <row r="204" spans="4:16" s="1" customFormat="1" x14ac:dyDescent="0.25">
      <c r="D204" s="52"/>
      <c r="E204" s="52"/>
      <c r="F204" s="61"/>
      <c r="G204" s="52"/>
      <c r="P204" s="52"/>
    </row>
    <row r="205" spans="4:16" s="1" customFormat="1" x14ac:dyDescent="0.25">
      <c r="D205" s="52"/>
      <c r="E205" s="52"/>
      <c r="F205" s="61"/>
      <c r="G205" s="52"/>
      <c r="P205" s="52"/>
    </row>
    <row r="206" spans="4:16" s="1" customFormat="1" x14ac:dyDescent="0.25">
      <c r="D206" s="52"/>
      <c r="E206" s="52"/>
      <c r="F206" s="61"/>
      <c r="G206" s="52"/>
      <c r="P206" s="52"/>
    </row>
    <row r="207" spans="4:16" s="1" customFormat="1" x14ac:dyDescent="0.25">
      <c r="D207" s="52"/>
      <c r="E207" s="52"/>
      <c r="F207" s="61"/>
      <c r="G207" s="52"/>
      <c r="P207" s="52"/>
    </row>
    <row r="208" spans="4:16" s="1" customFormat="1" x14ac:dyDescent="0.25">
      <c r="D208" s="52"/>
      <c r="E208" s="52"/>
      <c r="F208" s="61"/>
      <c r="G208" s="52"/>
      <c r="P208" s="52"/>
    </row>
    <row r="209" spans="4:16" s="1" customFormat="1" x14ac:dyDescent="0.25">
      <c r="D209" s="52"/>
      <c r="E209" s="52"/>
      <c r="F209" s="61"/>
      <c r="G209" s="52"/>
      <c r="P209" s="52"/>
    </row>
    <row r="210" spans="4:16" s="1" customFormat="1" x14ac:dyDescent="0.25">
      <c r="D210" s="52"/>
      <c r="E210" s="52"/>
      <c r="F210" s="61"/>
      <c r="G210" s="52"/>
      <c r="P210" s="52"/>
    </row>
    <row r="211" spans="4:16" s="1" customFormat="1" x14ac:dyDescent="0.25">
      <c r="D211" s="52"/>
      <c r="E211" s="52"/>
      <c r="F211" s="61"/>
      <c r="G211" s="52"/>
      <c r="P211" s="52"/>
    </row>
    <row r="212" spans="4:16" s="1" customFormat="1" x14ac:dyDescent="0.25">
      <c r="D212" s="52"/>
      <c r="E212" s="52"/>
      <c r="F212" s="61"/>
      <c r="G212" s="52"/>
      <c r="P212" s="52"/>
    </row>
    <row r="213" spans="4:16" s="1" customFormat="1" x14ac:dyDescent="0.25">
      <c r="D213" s="52"/>
      <c r="E213" s="52"/>
      <c r="F213" s="61"/>
      <c r="G213" s="52"/>
      <c r="P213" s="52"/>
    </row>
    <row r="214" spans="4:16" s="1" customFormat="1" x14ac:dyDescent="0.25">
      <c r="D214" s="52"/>
      <c r="E214" s="52"/>
      <c r="F214" s="61"/>
      <c r="G214" s="52"/>
      <c r="P214" s="52"/>
    </row>
    <row r="215" spans="4:16" s="1" customFormat="1" x14ac:dyDescent="0.25">
      <c r="D215" s="52"/>
      <c r="E215" s="52"/>
      <c r="F215" s="61"/>
      <c r="G215" s="52"/>
      <c r="P215" s="52"/>
    </row>
    <row r="216" spans="4:16" s="1" customFormat="1" x14ac:dyDescent="0.25">
      <c r="D216" s="52"/>
      <c r="E216" s="52"/>
      <c r="F216" s="61"/>
      <c r="G216" s="52"/>
      <c r="P216" s="52"/>
    </row>
    <row r="217" spans="4:16" s="1" customFormat="1" x14ac:dyDescent="0.25">
      <c r="D217" s="52"/>
      <c r="E217" s="52"/>
      <c r="F217" s="61"/>
      <c r="G217" s="52"/>
      <c r="P217" s="52"/>
    </row>
    <row r="218" spans="4:16" s="1" customFormat="1" x14ac:dyDescent="0.25">
      <c r="D218" s="52"/>
      <c r="E218" s="52"/>
      <c r="F218" s="61"/>
      <c r="G218" s="52"/>
      <c r="P218" s="52"/>
    </row>
    <row r="219" spans="4:16" s="1" customFormat="1" x14ac:dyDescent="0.25">
      <c r="D219" s="52"/>
      <c r="E219" s="52"/>
      <c r="F219" s="61"/>
      <c r="G219" s="52"/>
      <c r="P219" s="52"/>
    </row>
    <row r="220" spans="4:16" s="1" customFormat="1" x14ac:dyDescent="0.25">
      <c r="D220" s="52"/>
      <c r="E220" s="52"/>
      <c r="F220" s="61"/>
      <c r="G220" s="52"/>
      <c r="P220" s="52"/>
    </row>
    <row r="221" spans="4:16" s="1" customFormat="1" x14ac:dyDescent="0.25">
      <c r="D221" s="52"/>
      <c r="E221" s="52"/>
      <c r="F221" s="61"/>
      <c r="G221" s="52"/>
      <c r="P221" s="52"/>
    </row>
    <row r="222" spans="4:16" s="1" customFormat="1" x14ac:dyDescent="0.25">
      <c r="D222" s="52"/>
      <c r="E222" s="52"/>
      <c r="F222" s="61"/>
      <c r="G222" s="52"/>
      <c r="P222" s="52"/>
    </row>
    <row r="223" spans="4:16" s="1" customFormat="1" x14ac:dyDescent="0.25">
      <c r="D223" s="52"/>
      <c r="E223" s="52"/>
      <c r="F223" s="61"/>
      <c r="G223" s="52"/>
      <c r="P223" s="52"/>
    </row>
    <row r="224" spans="4:16" s="1" customFormat="1" x14ac:dyDescent="0.25">
      <c r="D224" s="52"/>
      <c r="E224" s="52"/>
      <c r="F224" s="61"/>
      <c r="G224" s="52"/>
      <c r="P224" s="52"/>
    </row>
    <row r="225" spans="4:16" s="1" customFormat="1" x14ac:dyDescent="0.25">
      <c r="D225" s="52"/>
      <c r="E225" s="52"/>
      <c r="F225" s="61"/>
      <c r="G225" s="52"/>
      <c r="P225" s="52"/>
    </row>
    <row r="226" spans="4:16" s="1" customFormat="1" x14ac:dyDescent="0.25">
      <c r="D226" s="52"/>
      <c r="E226" s="52"/>
      <c r="F226" s="61"/>
      <c r="G226" s="52"/>
      <c r="P226" s="52"/>
    </row>
    <row r="227" spans="4:16" s="1" customFormat="1" x14ac:dyDescent="0.25">
      <c r="D227" s="52"/>
      <c r="E227" s="52"/>
      <c r="F227" s="61"/>
      <c r="G227" s="52"/>
      <c r="P227" s="52"/>
    </row>
    <row r="228" spans="4:16" s="1" customFormat="1" x14ac:dyDescent="0.25">
      <c r="D228" s="52"/>
      <c r="E228" s="52"/>
      <c r="F228" s="61"/>
      <c r="G228" s="52"/>
      <c r="P228" s="52"/>
    </row>
    <row r="229" spans="4:16" s="1" customFormat="1" x14ac:dyDescent="0.25">
      <c r="D229" s="52"/>
      <c r="E229" s="52"/>
      <c r="F229" s="61"/>
      <c r="G229" s="52"/>
      <c r="P229" s="52"/>
    </row>
    <row r="230" spans="4:16" s="1" customFormat="1" x14ac:dyDescent="0.25">
      <c r="D230" s="52"/>
      <c r="E230" s="52"/>
      <c r="F230" s="61"/>
      <c r="G230" s="52"/>
      <c r="P230" s="52"/>
    </row>
    <row r="231" spans="4:16" s="1" customFormat="1" x14ac:dyDescent="0.25">
      <c r="D231" s="52"/>
      <c r="E231" s="52"/>
      <c r="F231" s="61"/>
      <c r="G231" s="52"/>
      <c r="P231" s="52"/>
    </row>
    <row r="232" spans="4:16" s="1" customFormat="1" x14ac:dyDescent="0.25">
      <c r="D232" s="52"/>
      <c r="E232" s="52"/>
      <c r="F232" s="61"/>
      <c r="G232" s="52"/>
      <c r="P232" s="52"/>
    </row>
    <row r="233" spans="4:16" s="1" customFormat="1" x14ac:dyDescent="0.25">
      <c r="D233" s="52"/>
      <c r="E233" s="52"/>
      <c r="F233" s="61"/>
      <c r="G233" s="52"/>
      <c r="P233" s="52"/>
    </row>
    <row r="234" spans="4:16" s="1" customFormat="1" x14ac:dyDescent="0.25">
      <c r="D234" s="52"/>
      <c r="E234" s="52"/>
      <c r="F234" s="61"/>
      <c r="G234" s="52"/>
      <c r="P234" s="52"/>
    </row>
    <row r="235" spans="4:16" s="1" customFormat="1" x14ac:dyDescent="0.25">
      <c r="D235" s="52"/>
      <c r="E235" s="52"/>
      <c r="F235" s="61"/>
      <c r="G235" s="52"/>
      <c r="P235" s="52"/>
    </row>
    <row r="236" spans="4:16" s="1" customFormat="1" x14ac:dyDescent="0.25">
      <c r="D236" s="52"/>
      <c r="E236" s="52"/>
      <c r="F236" s="61"/>
      <c r="G236" s="52"/>
      <c r="P236" s="52"/>
    </row>
    <row r="237" spans="4:16" s="1" customFormat="1" x14ac:dyDescent="0.25">
      <c r="D237" s="52"/>
      <c r="E237" s="52"/>
      <c r="F237" s="61"/>
      <c r="G237" s="52"/>
      <c r="P237" s="52"/>
    </row>
    <row r="238" spans="4:16" s="1" customFormat="1" x14ac:dyDescent="0.25">
      <c r="D238" s="52"/>
      <c r="E238" s="52"/>
      <c r="F238" s="61"/>
      <c r="G238" s="52"/>
      <c r="P238" s="52"/>
    </row>
    <row r="239" spans="4:16" s="1" customFormat="1" x14ac:dyDescent="0.25">
      <c r="D239" s="52"/>
      <c r="E239" s="52"/>
      <c r="F239" s="61"/>
      <c r="G239" s="52"/>
      <c r="P239" s="52"/>
    </row>
    <row r="240" spans="4:16" s="1" customFormat="1" x14ac:dyDescent="0.25">
      <c r="D240" s="52"/>
      <c r="E240" s="52"/>
      <c r="F240" s="61"/>
      <c r="G240" s="52"/>
      <c r="P240" s="52"/>
    </row>
    <row r="241" spans="4:16" s="1" customFormat="1" x14ac:dyDescent="0.25">
      <c r="D241" s="52"/>
      <c r="E241" s="52"/>
      <c r="F241" s="61"/>
      <c r="G241" s="52"/>
      <c r="P241" s="52"/>
    </row>
    <row r="242" spans="4:16" s="1" customFormat="1" x14ac:dyDescent="0.25">
      <c r="D242" s="52"/>
      <c r="E242" s="52"/>
      <c r="F242" s="61"/>
      <c r="G242" s="52"/>
      <c r="P242" s="52"/>
    </row>
    <row r="243" spans="4:16" s="1" customFormat="1" x14ac:dyDescent="0.25">
      <c r="D243" s="52"/>
      <c r="E243" s="52"/>
      <c r="F243" s="61"/>
      <c r="G243" s="52"/>
      <c r="P243" s="52"/>
    </row>
    <row r="244" spans="4:16" s="1" customFormat="1" x14ac:dyDescent="0.25">
      <c r="D244" s="52"/>
      <c r="E244" s="52"/>
      <c r="F244" s="61"/>
      <c r="G244" s="52"/>
      <c r="P244" s="52"/>
    </row>
    <row r="245" spans="4:16" s="1" customFormat="1" x14ac:dyDescent="0.25">
      <c r="D245" s="52"/>
      <c r="E245" s="52"/>
      <c r="F245" s="61"/>
      <c r="G245" s="52"/>
      <c r="P245" s="52"/>
    </row>
    <row r="246" spans="4:16" s="1" customFormat="1" x14ac:dyDescent="0.25">
      <c r="D246" s="52"/>
      <c r="E246" s="52"/>
      <c r="F246" s="61"/>
      <c r="G246" s="52"/>
      <c r="P246" s="52"/>
    </row>
    <row r="247" spans="4:16" s="1" customFormat="1" x14ac:dyDescent="0.25">
      <c r="D247" s="52"/>
      <c r="E247" s="52"/>
      <c r="F247" s="61"/>
      <c r="G247" s="52"/>
      <c r="P247" s="52"/>
    </row>
    <row r="248" spans="4:16" s="1" customFormat="1" x14ac:dyDescent="0.25">
      <c r="D248" s="52"/>
      <c r="E248" s="52"/>
      <c r="F248" s="61"/>
      <c r="G248" s="52"/>
      <c r="P248" s="52"/>
    </row>
    <row r="249" spans="4:16" s="1" customFormat="1" x14ac:dyDescent="0.25">
      <c r="D249" s="52"/>
      <c r="E249" s="52"/>
      <c r="F249" s="61"/>
      <c r="G249" s="52"/>
      <c r="P249" s="52"/>
    </row>
    <row r="250" spans="4:16" s="1" customFormat="1" x14ac:dyDescent="0.25">
      <c r="D250" s="52"/>
      <c r="E250" s="52"/>
      <c r="F250" s="61"/>
      <c r="G250" s="52"/>
      <c r="P250" s="52"/>
    </row>
    <row r="251" spans="4:16" s="1" customFormat="1" x14ac:dyDescent="0.25">
      <c r="D251" s="52"/>
      <c r="E251" s="52"/>
      <c r="F251" s="61"/>
      <c r="G251" s="52"/>
      <c r="P251" s="52"/>
    </row>
    <row r="252" spans="4:16" s="1" customFormat="1" x14ac:dyDescent="0.25">
      <c r="D252" s="52"/>
      <c r="E252" s="52"/>
      <c r="F252" s="61"/>
      <c r="G252" s="52"/>
      <c r="P252" s="52"/>
    </row>
    <row r="253" spans="4:16" s="1" customFormat="1" x14ac:dyDescent="0.25">
      <c r="D253" s="52"/>
      <c r="E253" s="52"/>
      <c r="F253" s="61"/>
      <c r="G253" s="52"/>
      <c r="P253" s="52"/>
    </row>
    <row r="254" spans="4:16" s="1" customFormat="1" x14ac:dyDescent="0.25">
      <c r="D254" s="52"/>
      <c r="E254" s="52"/>
      <c r="F254" s="61"/>
      <c r="G254" s="52"/>
      <c r="P254" s="52"/>
    </row>
    <row r="255" spans="4:16" s="1" customFormat="1" x14ac:dyDescent="0.25">
      <c r="D255" s="52"/>
      <c r="E255" s="52"/>
      <c r="F255" s="61"/>
      <c r="G255" s="52"/>
      <c r="P255" s="52"/>
    </row>
    <row r="256" spans="4:16" s="1" customFormat="1" x14ac:dyDescent="0.25">
      <c r="D256" s="52"/>
      <c r="E256" s="52"/>
      <c r="F256" s="61"/>
      <c r="G256" s="52"/>
      <c r="P256" s="52"/>
    </row>
    <row r="257" spans="4:16" s="1" customFormat="1" x14ac:dyDescent="0.25">
      <c r="D257" s="52"/>
      <c r="E257" s="52"/>
      <c r="F257" s="61"/>
      <c r="G257" s="52"/>
      <c r="P257" s="52"/>
    </row>
    <row r="258" spans="4:16" s="1" customFormat="1" x14ac:dyDescent="0.25">
      <c r="D258" s="52"/>
      <c r="E258" s="52"/>
      <c r="F258" s="61"/>
      <c r="G258" s="52"/>
      <c r="P258" s="52"/>
    </row>
    <row r="259" spans="4:16" s="1" customFormat="1" x14ac:dyDescent="0.25">
      <c r="D259" s="52"/>
      <c r="E259" s="52"/>
      <c r="F259" s="61"/>
      <c r="G259" s="52"/>
      <c r="P259" s="52"/>
    </row>
    <row r="260" spans="4:16" s="1" customFormat="1" x14ac:dyDescent="0.25">
      <c r="D260" s="52"/>
      <c r="E260" s="52"/>
      <c r="F260" s="61"/>
      <c r="G260" s="52"/>
      <c r="P260" s="52"/>
    </row>
    <row r="261" spans="4:16" s="1" customFormat="1" x14ac:dyDescent="0.25">
      <c r="D261" s="52"/>
      <c r="E261" s="52"/>
      <c r="F261" s="61"/>
      <c r="G261" s="52"/>
      <c r="P261" s="52"/>
    </row>
    <row r="262" spans="4:16" s="1" customFormat="1" x14ac:dyDescent="0.25">
      <c r="D262" s="52"/>
      <c r="E262" s="52"/>
      <c r="F262" s="61"/>
      <c r="G262" s="52"/>
      <c r="P262" s="52"/>
    </row>
    <row r="263" spans="4:16" s="1" customFormat="1" x14ac:dyDescent="0.25">
      <c r="D263" s="52"/>
      <c r="E263" s="52"/>
      <c r="F263" s="61"/>
      <c r="G263" s="52"/>
      <c r="P263" s="52"/>
    </row>
    <row r="264" spans="4:16" s="1" customFormat="1" x14ac:dyDescent="0.25">
      <c r="D264" s="52"/>
      <c r="E264" s="52"/>
      <c r="F264" s="61"/>
      <c r="G264" s="52"/>
      <c r="P264" s="52"/>
    </row>
    <row r="265" spans="4:16" s="1" customFormat="1" x14ac:dyDescent="0.25">
      <c r="D265" s="52"/>
      <c r="E265" s="52"/>
      <c r="F265" s="61"/>
      <c r="G265" s="52"/>
      <c r="P265" s="52"/>
    </row>
    <row r="266" spans="4:16" s="1" customFormat="1" x14ac:dyDescent="0.25">
      <c r="D266" s="52"/>
      <c r="E266" s="52"/>
      <c r="F266" s="61"/>
      <c r="G266" s="52"/>
      <c r="P266" s="52"/>
    </row>
    <row r="267" spans="4:16" s="1" customFormat="1" x14ac:dyDescent="0.25">
      <c r="D267" s="52"/>
      <c r="E267" s="52"/>
      <c r="F267" s="61"/>
      <c r="G267" s="52"/>
      <c r="P267" s="52"/>
    </row>
    <row r="268" spans="4:16" s="1" customFormat="1" x14ac:dyDescent="0.25">
      <c r="D268" s="52"/>
      <c r="E268" s="52"/>
      <c r="F268" s="61"/>
      <c r="G268" s="52"/>
      <c r="P268" s="52"/>
    </row>
    <row r="269" spans="4:16" s="1" customFormat="1" x14ac:dyDescent="0.25">
      <c r="D269" s="52"/>
      <c r="E269" s="52"/>
      <c r="F269" s="61"/>
      <c r="G269" s="52"/>
      <c r="P269" s="52"/>
    </row>
    <row r="270" spans="4:16" s="1" customFormat="1" x14ac:dyDescent="0.25">
      <c r="D270" s="52"/>
      <c r="E270" s="52"/>
      <c r="F270" s="61"/>
      <c r="G270" s="52"/>
      <c r="P270" s="52"/>
    </row>
    <row r="271" spans="4:16" s="1" customFormat="1" x14ac:dyDescent="0.25">
      <c r="D271" s="52"/>
      <c r="E271" s="52"/>
      <c r="F271" s="61"/>
      <c r="G271" s="52"/>
      <c r="P271" s="52"/>
    </row>
    <row r="272" spans="4:16" s="1" customFormat="1" x14ac:dyDescent="0.25">
      <c r="D272" s="52"/>
      <c r="E272" s="52"/>
      <c r="F272" s="61"/>
      <c r="G272" s="52"/>
      <c r="P272" s="52"/>
    </row>
    <row r="273" spans="4:16" s="1" customFormat="1" x14ac:dyDescent="0.25">
      <c r="D273" s="52"/>
      <c r="E273" s="52"/>
      <c r="F273" s="61"/>
      <c r="G273" s="52"/>
      <c r="P273" s="52"/>
    </row>
    <row r="274" spans="4:16" s="1" customFormat="1" x14ac:dyDescent="0.25">
      <c r="D274" s="52"/>
      <c r="E274" s="52"/>
      <c r="F274" s="61"/>
      <c r="G274" s="52"/>
      <c r="P274" s="52"/>
    </row>
    <row r="275" spans="4:16" s="1" customFormat="1" x14ac:dyDescent="0.25">
      <c r="D275" s="52"/>
      <c r="E275" s="52"/>
      <c r="F275" s="61"/>
      <c r="G275" s="52"/>
      <c r="P275" s="52"/>
    </row>
    <row r="276" spans="4:16" s="1" customFormat="1" x14ac:dyDescent="0.25">
      <c r="D276" s="52"/>
      <c r="E276" s="52"/>
      <c r="F276" s="61"/>
      <c r="G276" s="52"/>
      <c r="P276" s="52"/>
    </row>
    <row r="277" spans="4:16" s="1" customFormat="1" x14ac:dyDescent="0.25">
      <c r="D277" s="52"/>
      <c r="E277" s="52"/>
      <c r="F277" s="61"/>
      <c r="G277" s="52"/>
      <c r="P277" s="52"/>
    </row>
    <row r="278" spans="4:16" s="1" customFormat="1" x14ac:dyDescent="0.25">
      <c r="D278" s="52"/>
      <c r="E278" s="52"/>
      <c r="F278" s="61"/>
      <c r="G278" s="52"/>
      <c r="P278" s="52"/>
    </row>
    <row r="279" spans="4:16" s="1" customFormat="1" x14ac:dyDescent="0.25">
      <c r="D279" s="52"/>
      <c r="E279" s="52"/>
      <c r="F279" s="61"/>
      <c r="G279" s="52"/>
      <c r="P279" s="52"/>
    </row>
    <row r="280" spans="4:16" s="1" customFormat="1" x14ac:dyDescent="0.25">
      <c r="D280" s="52"/>
      <c r="E280" s="52"/>
      <c r="F280" s="61"/>
      <c r="G280" s="52"/>
      <c r="P280" s="52"/>
    </row>
    <row r="281" spans="4:16" s="1" customFormat="1" x14ac:dyDescent="0.25">
      <c r="D281" s="52"/>
      <c r="E281" s="52"/>
      <c r="F281" s="61"/>
      <c r="G281" s="52"/>
      <c r="P281" s="52"/>
    </row>
    <row r="282" spans="4:16" s="1" customFormat="1" x14ac:dyDescent="0.25">
      <c r="D282" s="52"/>
      <c r="E282" s="52"/>
      <c r="F282" s="61"/>
      <c r="G282" s="52"/>
      <c r="P282" s="52"/>
    </row>
    <row r="283" spans="4:16" s="1" customFormat="1" x14ac:dyDescent="0.25">
      <c r="D283" s="52"/>
      <c r="E283" s="52"/>
      <c r="F283" s="61"/>
      <c r="G283" s="52"/>
      <c r="P283" s="52"/>
    </row>
    <row r="284" spans="4:16" s="1" customFormat="1" x14ac:dyDescent="0.25">
      <c r="D284" s="52"/>
      <c r="E284" s="52"/>
      <c r="F284" s="61"/>
      <c r="G284" s="52"/>
      <c r="P284" s="52"/>
    </row>
    <row r="285" spans="4:16" s="1" customFormat="1" x14ac:dyDescent="0.25">
      <c r="D285" s="52"/>
      <c r="E285" s="52"/>
      <c r="F285" s="61"/>
      <c r="G285" s="52"/>
      <c r="P285" s="52"/>
    </row>
    <row r="286" spans="4:16" s="1" customFormat="1" x14ac:dyDescent="0.25">
      <c r="D286" s="52"/>
      <c r="E286" s="52"/>
      <c r="F286" s="61"/>
      <c r="G286" s="52"/>
      <c r="P286" s="52"/>
    </row>
    <row r="287" spans="4:16" s="1" customFormat="1" x14ac:dyDescent="0.25">
      <c r="D287" s="52"/>
      <c r="E287" s="52"/>
      <c r="F287" s="61"/>
      <c r="G287" s="52"/>
      <c r="P287" s="52"/>
    </row>
    <row r="288" spans="4:16" s="1" customFormat="1" x14ac:dyDescent="0.25">
      <c r="D288" s="52"/>
      <c r="E288" s="52"/>
      <c r="F288" s="61"/>
      <c r="G288" s="52"/>
      <c r="P288" s="52"/>
    </row>
    <row r="289" spans="4:16" s="1" customFormat="1" x14ac:dyDescent="0.25">
      <c r="D289" s="52"/>
      <c r="E289" s="52"/>
      <c r="F289" s="61"/>
      <c r="G289" s="52"/>
      <c r="P289" s="52"/>
    </row>
    <row r="290" spans="4:16" s="1" customFormat="1" x14ac:dyDescent="0.25">
      <c r="D290" s="52"/>
      <c r="E290" s="52"/>
      <c r="F290" s="61"/>
      <c r="G290" s="52"/>
      <c r="P290" s="52"/>
    </row>
    <row r="291" spans="4:16" s="1" customFormat="1" x14ac:dyDescent="0.25">
      <c r="D291" s="52"/>
      <c r="E291" s="52"/>
      <c r="F291" s="61"/>
      <c r="G291" s="52"/>
      <c r="P291" s="52"/>
    </row>
    <row r="292" spans="4:16" s="1" customFormat="1" x14ac:dyDescent="0.25">
      <c r="D292" s="52"/>
      <c r="E292" s="52"/>
      <c r="F292" s="61"/>
      <c r="G292" s="52"/>
      <c r="P292" s="52"/>
    </row>
    <row r="293" spans="4:16" s="1" customFormat="1" x14ac:dyDescent="0.25">
      <c r="D293" s="52"/>
      <c r="E293" s="52"/>
      <c r="F293" s="61"/>
      <c r="G293" s="52"/>
      <c r="P293" s="52"/>
    </row>
    <row r="294" spans="4:16" s="1" customFormat="1" x14ac:dyDescent="0.25">
      <c r="D294" s="52"/>
      <c r="E294" s="52"/>
      <c r="F294" s="61"/>
      <c r="G294" s="52"/>
      <c r="P294" s="52"/>
    </row>
    <row r="295" spans="4:16" s="1" customFormat="1" x14ac:dyDescent="0.25">
      <c r="D295" s="52"/>
      <c r="E295" s="52"/>
      <c r="F295" s="61"/>
      <c r="G295" s="52"/>
      <c r="P295" s="52"/>
    </row>
    <row r="296" spans="4:16" s="1" customFormat="1" x14ac:dyDescent="0.25">
      <c r="D296" s="52"/>
      <c r="E296" s="52"/>
      <c r="F296" s="61"/>
      <c r="G296" s="52"/>
      <c r="P296" s="52"/>
    </row>
    <row r="297" spans="4:16" s="1" customFormat="1" x14ac:dyDescent="0.25">
      <c r="D297" s="52"/>
      <c r="E297" s="52"/>
      <c r="F297" s="61"/>
      <c r="G297" s="52"/>
      <c r="P297" s="52"/>
    </row>
    <row r="298" spans="4:16" s="1" customFormat="1" x14ac:dyDescent="0.25">
      <c r="D298" s="52"/>
      <c r="E298" s="52"/>
      <c r="F298" s="61"/>
      <c r="G298" s="52"/>
      <c r="P298" s="52"/>
    </row>
    <row r="299" spans="4:16" s="1" customFormat="1" x14ac:dyDescent="0.25">
      <c r="D299" s="52"/>
      <c r="E299" s="52"/>
      <c r="F299" s="61"/>
      <c r="G299" s="52"/>
      <c r="P299" s="52"/>
    </row>
    <row r="300" spans="4:16" s="1" customFormat="1" x14ac:dyDescent="0.25">
      <c r="D300" s="52"/>
      <c r="E300" s="52"/>
      <c r="F300" s="61"/>
      <c r="G300" s="52"/>
      <c r="P300" s="52"/>
    </row>
    <row r="301" spans="4:16" s="1" customFormat="1" x14ac:dyDescent="0.25">
      <c r="D301" s="52"/>
      <c r="E301" s="52"/>
      <c r="F301" s="61"/>
      <c r="G301" s="52"/>
      <c r="P301" s="52"/>
    </row>
    <row r="302" spans="4:16" s="1" customFormat="1" x14ac:dyDescent="0.25">
      <c r="D302" s="52"/>
      <c r="E302" s="52"/>
      <c r="F302" s="61"/>
      <c r="G302" s="52"/>
      <c r="P302" s="52"/>
    </row>
    <row r="303" spans="4:16" s="1" customFormat="1" x14ac:dyDescent="0.25">
      <c r="D303" s="52"/>
      <c r="E303" s="52"/>
      <c r="F303" s="61"/>
      <c r="G303" s="52"/>
      <c r="P303" s="52"/>
    </row>
    <row r="304" spans="4:16" s="1" customFormat="1" x14ac:dyDescent="0.25">
      <c r="D304" s="52"/>
      <c r="E304" s="52"/>
      <c r="F304" s="61"/>
      <c r="G304" s="52"/>
      <c r="P304" s="52"/>
    </row>
    <row r="305" spans="4:16" s="1" customFormat="1" x14ac:dyDescent="0.25">
      <c r="D305" s="52"/>
      <c r="E305" s="52"/>
      <c r="F305" s="61"/>
      <c r="G305" s="52"/>
      <c r="P305" s="52"/>
    </row>
    <row r="306" spans="4:16" s="1" customFormat="1" x14ac:dyDescent="0.25">
      <c r="D306" s="52"/>
      <c r="E306" s="52"/>
      <c r="F306" s="61"/>
      <c r="G306" s="52"/>
      <c r="P306" s="52"/>
    </row>
    <row r="307" spans="4:16" s="1" customFormat="1" x14ac:dyDescent="0.25">
      <c r="D307" s="52"/>
      <c r="E307" s="52"/>
      <c r="F307" s="61"/>
      <c r="G307" s="52"/>
      <c r="P307" s="52"/>
    </row>
    <row r="308" spans="4:16" s="1" customFormat="1" x14ac:dyDescent="0.25">
      <c r="D308" s="52"/>
      <c r="E308" s="52"/>
      <c r="F308" s="61"/>
      <c r="G308" s="52"/>
      <c r="P308" s="52"/>
    </row>
    <row r="309" spans="4:16" s="1" customFormat="1" x14ac:dyDescent="0.25">
      <c r="D309" s="52"/>
      <c r="E309" s="52"/>
      <c r="F309" s="61"/>
      <c r="G309" s="52"/>
      <c r="P309" s="52"/>
    </row>
    <row r="310" spans="4:16" s="1" customFormat="1" x14ac:dyDescent="0.25">
      <c r="D310" s="52"/>
      <c r="E310" s="52"/>
      <c r="F310" s="61"/>
      <c r="G310" s="52"/>
      <c r="P310" s="52"/>
    </row>
    <row r="311" spans="4:16" s="1" customFormat="1" x14ac:dyDescent="0.25">
      <c r="D311" s="52"/>
      <c r="E311" s="52"/>
      <c r="F311" s="61"/>
      <c r="G311" s="52"/>
      <c r="P311" s="52"/>
    </row>
    <row r="312" spans="4:16" s="1" customFormat="1" x14ac:dyDescent="0.25">
      <c r="D312" s="52"/>
      <c r="E312" s="52"/>
      <c r="F312" s="61"/>
      <c r="G312" s="52"/>
      <c r="P312" s="52"/>
    </row>
    <row r="313" spans="4:16" s="1" customFormat="1" x14ac:dyDescent="0.25">
      <c r="D313" s="52"/>
      <c r="E313" s="52"/>
      <c r="F313" s="61"/>
      <c r="G313" s="52"/>
      <c r="P313" s="52"/>
    </row>
    <row r="314" spans="4:16" s="1" customFormat="1" x14ac:dyDescent="0.25">
      <c r="D314" s="52"/>
      <c r="E314" s="52"/>
      <c r="F314" s="61"/>
      <c r="G314" s="52"/>
      <c r="P314" s="52"/>
    </row>
    <row r="315" spans="4:16" s="1" customFormat="1" x14ac:dyDescent="0.25">
      <c r="D315" s="52"/>
      <c r="E315" s="52"/>
      <c r="F315" s="61"/>
      <c r="G315" s="52"/>
      <c r="P315" s="52"/>
    </row>
    <row r="316" spans="4:16" s="1" customFormat="1" x14ac:dyDescent="0.25">
      <c r="D316" s="52"/>
      <c r="E316" s="52"/>
      <c r="F316" s="61"/>
      <c r="G316" s="52"/>
      <c r="P316" s="52"/>
    </row>
    <row r="317" spans="4:16" s="1" customFormat="1" x14ac:dyDescent="0.25">
      <c r="D317" s="52"/>
      <c r="E317" s="52"/>
      <c r="F317" s="61"/>
      <c r="G317" s="52"/>
      <c r="P317" s="52"/>
    </row>
    <row r="318" spans="4:16" s="1" customFormat="1" x14ac:dyDescent="0.25">
      <c r="D318" s="52"/>
      <c r="E318" s="52"/>
      <c r="F318" s="61"/>
      <c r="G318" s="52"/>
      <c r="P318" s="52"/>
    </row>
    <row r="319" spans="4:16" s="1" customFormat="1" x14ac:dyDescent="0.25">
      <c r="D319" s="52"/>
      <c r="E319" s="52"/>
      <c r="F319" s="61"/>
      <c r="G319" s="52"/>
      <c r="P319" s="52"/>
    </row>
    <row r="320" spans="4:16" s="1" customFormat="1" x14ac:dyDescent="0.25">
      <c r="D320" s="52"/>
      <c r="E320" s="52"/>
      <c r="F320" s="61"/>
      <c r="G320" s="52"/>
      <c r="P320" s="52"/>
    </row>
    <row r="321" spans="4:16" s="1" customFormat="1" x14ac:dyDescent="0.25">
      <c r="D321" s="52"/>
      <c r="E321" s="52"/>
      <c r="F321" s="61"/>
      <c r="G321" s="52"/>
      <c r="P321" s="52"/>
    </row>
    <row r="322" spans="4:16" s="1" customFormat="1" x14ac:dyDescent="0.25">
      <c r="D322" s="52"/>
      <c r="E322" s="52"/>
      <c r="F322" s="61"/>
      <c r="G322" s="52"/>
      <c r="P322" s="52"/>
    </row>
    <row r="323" spans="4:16" s="1" customFormat="1" x14ac:dyDescent="0.25">
      <c r="D323" s="52"/>
      <c r="E323" s="52"/>
      <c r="F323" s="61"/>
      <c r="G323" s="52"/>
      <c r="P323" s="52"/>
    </row>
    <row r="324" spans="4:16" s="1" customFormat="1" x14ac:dyDescent="0.25">
      <c r="D324" s="52"/>
      <c r="E324" s="52"/>
      <c r="F324" s="61"/>
      <c r="G324" s="52"/>
      <c r="P324" s="52"/>
    </row>
    <row r="325" spans="4:16" s="1" customFormat="1" x14ac:dyDescent="0.25">
      <c r="D325" s="52"/>
      <c r="E325" s="52"/>
      <c r="F325" s="61"/>
      <c r="G325" s="52"/>
      <c r="P325" s="52"/>
    </row>
    <row r="326" spans="4:16" s="1" customFormat="1" x14ac:dyDescent="0.25">
      <c r="D326" s="52"/>
      <c r="E326" s="52"/>
      <c r="F326" s="61"/>
      <c r="G326" s="52"/>
      <c r="P326" s="52"/>
    </row>
    <row r="327" spans="4:16" s="1" customFormat="1" x14ac:dyDescent="0.25">
      <c r="D327" s="52"/>
      <c r="E327" s="52"/>
      <c r="F327" s="61"/>
      <c r="G327" s="52"/>
      <c r="P327" s="52"/>
    </row>
    <row r="328" spans="4:16" s="1" customFormat="1" x14ac:dyDescent="0.25">
      <c r="D328" s="52"/>
      <c r="E328" s="52"/>
      <c r="F328" s="61"/>
      <c r="G328" s="52"/>
      <c r="P328" s="52"/>
    </row>
    <row r="329" spans="4:16" s="1" customFormat="1" x14ac:dyDescent="0.25">
      <c r="D329" s="52"/>
      <c r="E329" s="52"/>
      <c r="F329" s="61"/>
      <c r="G329" s="52"/>
      <c r="P329" s="52"/>
    </row>
    <row r="330" spans="4:16" s="1" customFormat="1" x14ac:dyDescent="0.25">
      <c r="D330" s="52"/>
      <c r="E330" s="52"/>
      <c r="F330" s="61"/>
      <c r="G330" s="52"/>
      <c r="P330" s="52"/>
    </row>
    <row r="331" spans="4:16" s="1" customFormat="1" x14ac:dyDescent="0.25">
      <c r="D331" s="52"/>
      <c r="E331" s="52"/>
      <c r="F331" s="61"/>
      <c r="G331" s="52"/>
      <c r="P331" s="52"/>
    </row>
    <row r="332" spans="4:16" s="1" customFormat="1" x14ac:dyDescent="0.25">
      <c r="D332" s="52"/>
      <c r="E332" s="52"/>
      <c r="F332" s="61"/>
      <c r="G332" s="52"/>
      <c r="P332" s="52"/>
    </row>
    <row r="333" spans="4:16" s="1" customFormat="1" x14ac:dyDescent="0.25">
      <c r="D333" s="52"/>
      <c r="E333" s="52"/>
      <c r="F333" s="61"/>
      <c r="G333" s="52"/>
      <c r="P333" s="52"/>
    </row>
    <row r="334" spans="4:16" s="1" customFormat="1" x14ac:dyDescent="0.25">
      <c r="D334" s="52"/>
      <c r="E334" s="52"/>
      <c r="F334" s="61"/>
      <c r="G334" s="52"/>
      <c r="P334" s="52"/>
    </row>
    <row r="335" spans="4:16" s="1" customFormat="1" x14ac:dyDescent="0.25">
      <c r="D335" s="52"/>
      <c r="E335" s="52"/>
      <c r="F335" s="61"/>
      <c r="G335" s="52"/>
      <c r="P335" s="52"/>
    </row>
    <row r="336" spans="4:16" s="1" customFormat="1" x14ac:dyDescent="0.25">
      <c r="D336" s="52"/>
      <c r="E336" s="52"/>
      <c r="F336" s="61"/>
      <c r="G336" s="52"/>
      <c r="P336" s="52"/>
    </row>
    <row r="337" spans="4:16" s="1" customFormat="1" x14ac:dyDescent="0.25">
      <c r="D337" s="52"/>
      <c r="E337" s="52"/>
      <c r="F337" s="61"/>
      <c r="G337" s="52"/>
      <c r="P337" s="52"/>
    </row>
    <row r="338" spans="4:16" s="1" customFormat="1" x14ac:dyDescent="0.25">
      <c r="D338" s="52"/>
      <c r="E338" s="52"/>
      <c r="F338" s="61"/>
      <c r="G338" s="52"/>
      <c r="P338" s="52"/>
    </row>
    <row r="339" spans="4:16" s="1" customFormat="1" x14ac:dyDescent="0.25">
      <c r="D339" s="52"/>
      <c r="E339" s="52"/>
      <c r="F339" s="61"/>
      <c r="G339" s="52"/>
      <c r="P339" s="52"/>
    </row>
    <row r="340" spans="4:16" s="1" customFormat="1" x14ac:dyDescent="0.25">
      <c r="D340" s="52"/>
      <c r="E340" s="52"/>
      <c r="F340" s="61"/>
      <c r="G340" s="52"/>
      <c r="P340" s="52"/>
    </row>
    <row r="341" spans="4:16" s="1" customFormat="1" x14ac:dyDescent="0.25">
      <c r="D341" s="52"/>
      <c r="E341" s="52"/>
      <c r="F341" s="61"/>
      <c r="G341" s="52"/>
      <c r="P341" s="52"/>
    </row>
    <row r="342" spans="4:16" s="1" customFormat="1" x14ac:dyDescent="0.25">
      <c r="D342" s="52"/>
      <c r="E342" s="52"/>
      <c r="F342" s="61"/>
      <c r="G342" s="52"/>
      <c r="P342" s="52"/>
    </row>
    <row r="343" spans="4:16" s="1" customFormat="1" x14ac:dyDescent="0.25">
      <c r="D343" s="52"/>
      <c r="E343" s="52"/>
      <c r="F343" s="61"/>
      <c r="G343" s="52"/>
      <c r="P343" s="52"/>
    </row>
    <row r="344" spans="4:16" s="1" customFormat="1" x14ac:dyDescent="0.25">
      <c r="D344" s="52"/>
      <c r="E344" s="52"/>
      <c r="F344" s="61"/>
      <c r="G344" s="52"/>
      <c r="P344" s="52"/>
    </row>
    <row r="345" spans="4:16" s="1" customFormat="1" x14ac:dyDescent="0.25">
      <c r="D345" s="52"/>
      <c r="E345" s="52"/>
      <c r="F345" s="61"/>
      <c r="G345" s="52"/>
      <c r="P345" s="52"/>
    </row>
    <row r="346" spans="4:16" s="1" customFormat="1" x14ac:dyDescent="0.25">
      <c r="D346" s="52"/>
      <c r="E346" s="52"/>
      <c r="F346" s="61"/>
      <c r="G346" s="52"/>
      <c r="P346" s="52"/>
    </row>
    <row r="347" spans="4:16" s="1" customFormat="1" x14ac:dyDescent="0.25">
      <c r="D347" s="52"/>
      <c r="E347" s="52"/>
      <c r="F347" s="61"/>
      <c r="G347" s="52"/>
      <c r="P347" s="52"/>
    </row>
    <row r="348" spans="4:16" s="1" customFormat="1" x14ac:dyDescent="0.25">
      <c r="D348" s="52"/>
      <c r="E348" s="52"/>
      <c r="F348" s="61"/>
      <c r="G348" s="52"/>
      <c r="P348" s="52"/>
    </row>
    <row r="349" spans="4:16" s="1" customFormat="1" x14ac:dyDescent="0.25">
      <c r="D349" s="52"/>
      <c r="E349" s="52"/>
      <c r="F349" s="61"/>
      <c r="G349" s="52"/>
      <c r="P349" s="52"/>
    </row>
    <row r="350" spans="4:16" s="1" customFormat="1" x14ac:dyDescent="0.25">
      <c r="D350" s="52"/>
      <c r="E350" s="52"/>
      <c r="F350" s="61"/>
      <c r="G350" s="52"/>
      <c r="P350" s="52"/>
    </row>
    <row r="351" spans="4:16" s="1" customFormat="1" x14ac:dyDescent="0.25">
      <c r="D351" s="52"/>
      <c r="E351" s="52"/>
      <c r="F351" s="61"/>
      <c r="G351" s="52"/>
      <c r="P351" s="52"/>
    </row>
    <row r="352" spans="4:16" s="1" customFormat="1" x14ac:dyDescent="0.25">
      <c r="D352" s="52"/>
      <c r="E352" s="52"/>
      <c r="F352" s="61"/>
      <c r="G352" s="52"/>
      <c r="P352" s="52"/>
    </row>
    <row r="353" spans="4:16" s="1" customFormat="1" x14ac:dyDescent="0.25">
      <c r="D353" s="52"/>
      <c r="E353" s="52"/>
      <c r="F353" s="61"/>
      <c r="G353" s="52"/>
      <c r="P353" s="52"/>
    </row>
    <row r="354" spans="4:16" s="1" customFormat="1" x14ac:dyDescent="0.25">
      <c r="D354" s="52"/>
      <c r="E354" s="52"/>
      <c r="F354" s="61"/>
      <c r="G354" s="52"/>
      <c r="P354" s="52"/>
    </row>
    <row r="355" spans="4:16" s="1" customFormat="1" x14ac:dyDescent="0.25">
      <c r="D355" s="52"/>
      <c r="E355" s="52"/>
      <c r="F355" s="61"/>
      <c r="G355" s="52"/>
      <c r="P355" s="52"/>
    </row>
    <row r="356" spans="4:16" s="1" customFormat="1" x14ac:dyDescent="0.25">
      <c r="D356" s="52"/>
      <c r="E356" s="52"/>
      <c r="F356" s="61"/>
      <c r="G356" s="52"/>
      <c r="P356" s="52"/>
    </row>
    <row r="357" spans="4:16" s="1" customFormat="1" x14ac:dyDescent="0.25">
      <c r="D357" s="52"/>
      <c r="E357" s="52"/>
      <c r="F357" s="61"/>
      <c r="G357" s="52"/>
      <c r="P357" s="52"/>
    </row>
    <row r="358" spans="4:16" s="1" customFormat="1" x14ac:dyDescent="0.25">
      <c r="D358" s="52"/>
      <c r="E358" s="52"/>
      <c r="F358" s="61"/>
      <c r="G358" s="52"/>
      <c r="P358" s="52"/>
    </row>
    <row r="359" spans="4:16" s="1" customFormat="1" x14ac:dyDescent="0.25">
      <c r="D359" s="52"/>
      <c r="E359" s="52"/>
      <c r="F359" s="61"/>
      <c r="G359" s="52"/>
      <c r="P359" s="52"/>
    </row>
    <row r="360" spans="4:16" s="1" customFormat="1" x14ac:dyDescent="0.25">
      <c r="D360" s="52"/>
      <c r="E360" s="52"/>
      <c r="F360" s="61"/>
      <c r="G360" s="52"/>
      <c r="P360" s="52"/>
    </row>
    <row r="361" spans="4:16" s="1" customFormat="1" x14ac:dyDescent="0.25">
      <c r="D361" s="52"/>
      <c r="E361" s="52"/>
      <c r="F361" s="61"/>
      <c r="G361" s="52"/>
      <c r="P361" s="52"/>
    </row>
    <row r="362" spans="4:16" s="1" customFormat="1" x14ac:dyDescent="0.25">
      <c r="D362" s="52"/>
      <c r="E362" s="52"/>
      <c r="F362" s="61"/>
      <c r="G362" s="52"/>
      <c r="P362" s="52"/>
    </row>
    <row r="363" spans="4:16" s="1" customFormat="1" x14ac:dyDescent="0.25">
      <c r="D363" s="52"/>
      <c r="E363" s="52"/>
      <c r="F363" s="61"/>
      <c r="G363" s="52"/>
      <c r="P363" s="52"/>
    </row>
    <row r="364" spans="4:16" s="1" customFormat="1" x14ac:dyDescent="0.25">
      <c r="D364" s="52"/>
      <c r="E364" s="52"/>
      <c r="F364" s="61"/>
      <c r="G364" s="52"/>
      <c r="P364" s="52"/>
    </row>
    <row r="365" spans="4:16" s="1" customFormat="1" x14ac:dyDescent="0.25">
      <c r="D365" s="52"/>
      <c r="E365" s="52"/>
      <c r="F365" s="61"/>
      <c r="G365" s="52"/>
      <c r="P365" s="52"/>
    </row>
    <row r="366" spans="4:16" s="1" customFormat="1" x14ac:dyDescent="0.25">
      <c r="D366" s="52"/>
      <c r="E366" s="52"/>
      <c r="F366" s="61"/>
      <c r="G366" s="52"/>
      <c r="P366" s="52"/>
    </row>
    <row r="367" spans="4:16" s="1" customFormat="1" x14ac:dyDescent="0.25">
      <c r="D367" s="52"/>
      <c r="E367" s="52"/>
      <c r="F367" s="61"/>
      <c r="G367" s="52"/>
      <c r="P367" s="52"/>
    </row>
    <row r="368" spans="4:16" s="1" customFormat="1" x14ac:dyDescent="0.25">
      <c r="D368" s="52"/>
      <c r="E368" s="52"/>
      <c r="F368" s="61"/>
      <c r="G368" s="52"/>
      <c r="P368" s="52"/>
    </row>
    <row r="369" spans="4:16" s="1" customFormat="1" x14ac:dyDescent="0.25">
      <c r="D369" s="52"/>
      <c r="E369" s="52"/>
      <c r="F369" s="61"/>
      <c r="G369" s="52"/>
      <c r="P369" s="52"/>
    </row>
    <row r="370" spans="4:16" s="1" customFormat="1" x14ac:dyDescent="0.25">
      <c r="D370" s="52"/>
      <c r="E370" s="52"/>
      <c r="F370" s="61"/>
      <c r="G370" s="52"/>
      <c r="P370" s="52"/>
    </row>
    <row r="371" spans="4:16" s="1" customFormat="1" x14ac:dyDescent="0.25">
      <c r="D371" s="52"/>
      <c r="E371" s="52"/>
      <c r="F371" s="61"/>
      <c r="G371" s="52"/>
      <c r="P371" s="52"/>
    </row>
    <row r="372" spans="4:16" s="1" customFormat="1" x14ac:dyDescent="0.25">
      <c r="D372" s="52"/>
      <c r="E372" s="52"/>
      <c r="F372" s="61"/>
      <c r="G372" s="52"/>
      <c r="P372" s="52"/>
    </row>
    <row r="373" spans="4:16" s="1" customFormat="1" x14ac:dyDescent="0.25">
      <c r="D373" s="52"/>
      <c r="E373" s="52"/>
      <c r="F373" s="61"/>
      <c r="G373" s="52"/>
      <c r="P373" s="52"/>
    </row>
    <row r="374" spans="4:16" s="1" customFormat="1" x14ac:dyDescent="0.25">
      <c r="D374" s="52"/>
      <c r="E374" s="52"/>
      <c r="F374" s="61"/>
      <c r="G374" s="52"/>
      <c r="P374" s="52"/>
    </row>
    <row r="375" spans="4:16" s="1" customFormat="1" x14ac:dyDescent="0.25">
      <c r="D375" s="52"/>
      <c r="E375" s="52"/>
      <c r="F375" s="61"/>
      <c r="G375" s="52"/>
      <c r="P375" s="52"/>
    </row>
    <row r="376" spans="4:16" s="1" customFormat="1" x14ac:dyDescent="0.25">
      <c r="D376" s="52"/>
      <c r="E376" s="52"/>
      <c r="F376" s="61"/>
      <c r="G376" s="52"/>
      <c r="P376" s="52"/>
    </row>
    <row r="377" spans="4:16" s="1" customFormat="1" x14ac:dyDescent="0.25">
      <c r="D377" s="52"/>
      <c r="E377" s="52"/>
      <c r="F377" s="61"/>
      <c r="G377" s="52"/>
      <c r="P377" s="52"/>
    </row>
    <row r="378" spans="4:16" s="1" customFormat="1" x14ac:dyDescent="0.25">
      <c r="D378" s="52"/>
      <c r="E378" s="52"/>
      <c r="F378" s="61"/>
      <c r="G378" s="52"/>
      <c r="P378" s="52"/>
    </row>
    <row r="379" spans="4:16" s="1" customFormat="1" x14ac:dyDescent="0.25">
      <c r="D379" s="52"/>
      <c r="E379" s="52"/>
      <c r="F379" s="61"/>
      <c r="G379" s="52"/>
      <c r="P379" s="52"/>
    </row>
    <row r="380" spans="4:16" s="1" customFormat="1" x14ac:dyDescent="0.25">
      <c r="D380" s="52"/>
      <c r="E380" s="52"/>
      <c r="F380" s="61"/>
      <c r="G380" s="52"/>
      <c r="P380" s="52"/>
    </row>
    <row r="381" spans="4:16" s="1" customFormat="1" x14ac:dyDescent="0.25">
      <c r="D381" s="52"/>
      <c r="E381" s="52"/>
      <c r="F381" s="61"/>
      <c r="G381" s="52"/>
      <c r="P381" s="52"/>
    </row>
    <row r="382" spans="4:16" s="1" customFormat="1" x14ac:dyDescent="0.25">
      <c r="D382" s="52"/>
      <c r="E382" s="52"/>
      <c r="F382" s="61"/>
      <c r="G382" s="52"/>
      <c r="P382" s="52"/>
    </row>
    <row r="383" spans="4:16" s="1" customFormat="1" x14ac:dyDescent="0.25">
      <c r="D383" s="52"/>
      <c r="E383" s="52"/>
      <c r="F383" s="61"/>
      <c r="G383" s="52"/>
      <c r="P383" s="52"/>
    </row>
    <row r="384" spans="4:16" s="1" customFormat="1" x14ac:dyDescent="0.25">
      <c r="D384" s="52"/>
      <c r="E384" s="52"/>
      <c r="F384" s="61"/>
      <c r="G384" s="52"/>
      <c r="P384" s="52"/>
    </row>
    <row r="385" spans="4:16" s="1" customFormat="1" x14ac:dyDescent="0.25">
      <c r="D385" s="52"/>
      <c r="E385" s="52"/>
      <c r="F385" s="61"/>
      <c r="G385" s="52"/>
      <c r="P385" s="52"/>
    </row>
    <row r="386" spans="4:16" s="1" customFormat="1" x14ac:dyDescent="0.25">
      <c r="D386" s="52"/>
      <c r="E386" s="52"/>
      <c r="F386" s="61"/>
      <c r="G386" s="52"/>
      <c r="P386" s="52"/>
    </row>
    <row r="387" spans="4:16" s="1" customFormat="1" x14ac:dyDescent="0.25">
      <c r="D387" s="52"/>
      <c r="E387" s="52"/>
      <c r="F387" s="61"/>
      <c r="G387" s="52"/>
      <c r="P387" s="52"/>
    </row>
    <row r="388" spans="4:16" s="1" customFormat="1" x14ac:dyDescent="0.25">
      <c r="D388" s="52"/>
      <c r="E388" s="52"/>
      <c r="F388" s="61"/>
      <c r="G388" s="52"/>
      <c r="P388" s="52"/>
    </row>
    <row r="389" spans="4:16" s="1" customFormat="1" x14ac:dyDescent="0.25">
      <c r="D389" s="52"/>
      <c r="E389" s="52"/>
      <c r="F389" s="61"/>
      <c r="G389" s="52"/>
      <c r="P389" s="52"/>
    </row>
    <row r="390" spans="4:16" s="1" customFormat="1" x14ac:dyDescent="0.25">
      <c r="D390" s="52"/>
      <c r="E390" s="52"/>
      <c r="F390" s="61"/>
      <c r="G390" s="52"/>
      <c r="P390" s="52"/>
    </row>
    <row r="391" spans="4:16" s="1" customFormat="1" x14ac:dyDescent="0.25">
      <c r="D391" s="52"/>
      <c r="E391" s="52"/>
      <c r="F391" s="61"/>
      <c r="G391" s="52"/>
      <c r="P391" s="52"/>
    </row>
    <row r="392" spans="4:16" s="1" customFormat="1" x14ac:dyDescent="0.25">
      <c r="D392" s="52"/>
      <c r="E392" s="52"/>
      <c r="F392" s="61"/>
      <c r="G392" s="52"/>
      <c r="P392" s="52"/>
    </row>
    <row r="393" spans="4:16" s="1" customFormat="1" x14ac:dyDescent="0.25">
      <c r="D393" s="52"/>
      <c r="E393" s="52"/>
      <c r="F393" s="61"/>
      <c r="G393" s="52"/>
      <c r="P393" s="52"/>
    </row>
    <row r="394" spans="4:16" s="1" customFormat="1" x14ac:dyDescent="0.25">
      <c r="D394" s="52"/>
      <c r="E394" s="52"/>
      <c r="F394" s="61"/>
      <c r="G394" s="52"/>
      <c r="P394" s="52"/>
    </row>
    <row r="395" spans="4:16" s="1" customFormat="1" x14ac:dyDescent="0.25">
      <c r="D395" s="52"/>
      <c r="E395" s="52"/>
      <c r="F395" s="61"/>
      <c r="G395" s="52"/>
      <c r="P395" s="52"/>
    </row>
    <row r="396" spans="4:16" s="1" customFormat="1" x14ac:dyDescent="0.25">
      <c r="D396" s="52"/>
      <c r="E396" s="52"/>
      <c r="F396" s="61"/>
      <c r="G396" s="52"/>
      <c r="P396" s="52"/>
    </row>
    <row r="397" spans="4:16" s="1" customFormat="1" x14ac:dyDescent="0.25">
      <c r="D397" s="52"/>
      <c r="E397" s="52"/>
      <c r="F397" s="61"/>
      <c r="G397" s="52"/>
      <c r="P397" s="52"/>
    </row>
    <row r="398" spans="4:16" s="1" customFormat="1" x14ac:dyDescent="0.25">
      <c r="D398" s="52"/>
      <c r="E398" s="52"/>
      <c r="F398" s="61"/>
      <c r="G398" s="52"/>
      <c r="P398" s="52"/>
    </row>
    <row r="399" spans="4:16" s="1" customFormat="1" x14ac:dyDescent="0.25">
      <c r="D399" s="52"/>
      <c r="E399" s="52"/>
      <c r="F399" s="61"/>
      <c r="G399" s="52"/>
      <c r="P399" s="52"/>
    </row>
    <row r="400" spans="4:16" s="1" customFormat="1" x14ac:dyDescent="0.25">
      <c r="D400" s="52"/>
      <c r="E400" s="52"/>
      <c r="F400" s="61"/>
      <c r="G400" s="52"/>
      <c r="P400" s="52"/>
    </row>
    <row r="401" spans="4:16" s="1" customFormat="1" x14ac:dyDescent="0.25">
      <c r="D401" s="52"/>
      <c r="E401" s="52"/>
      <c r="F401" s="61"/>
      <c r="G401" s="52"/>
      <c r="P401" s="52"/>
    </row>
    <row r="402" spans="4:16" s="1" customFormat="1" x14ac:dyDescent="0.25">
      <c r="D402" s="52"/>
      <c r="E402" s="52"/>
      <c r="F402" s="61"/>
      <c r="G402" s="52"/>
      <c r="P402" s="52"/>
    </row>
    <row r="403" spans="4:16" s="1" customFormat="1" x14ac:dyDescent="0.25">
      <c r="D403" s="52"/>
      <c r="E403" s="52"/>
      <c r="F403" s="61"/>
      <c r="G403" s="52"/>
      <c r="P403" s="52"/>
    </row>
    <row r="404" spans="4:16" s="1" customFormat="1" x14ac:dyDescent="0.25">
      <c r="D404" s="52"/>
      <c r="E404" s="52"/>
      <c r="F404" s="61"/>
      <c r="G404" s="52"/>
      <c r="P404" s="52"/>
    </row>
    <row r="405" spans="4:16" s="1" customFormat="1" x14ac:dyDescent="0.25">
      <c r="D405" s="52"/>
      <c r="E405" s="52"/>
      <c r="F405" s="61"/>
      <c r="G405" s="52"/>
      <c r="P405" s="52"/>
    </row>
    <row r="406" spans="4:16" s="1" customFormat="1" x14ac:dyDescent="0.25">
      <c r="D406" s="52"/>
      <c r="E406" s="52"/>
      <c r="F406" s="61"/>
      <c r="G406" s="52"/>
      <c r="P406" s="52"/>
    </row>
    <row r="407" spans="4:16" s="1" customFormat="1" x14ac:dyDescent="0.25">
      <c r="D407" s="52"/>
      <c r="E407" s="52"/>
      <c r="F407" s="61"/>
      <c r="G407" s="52"/>
      <c r="P407" s="52"/>
    </row>
    <row r="408" spans="4:16" s="1" customFormat="1" x14ac:dyDescent="0.25">
      <c r="D408" s="52"/>
      <c r="E408" s="52"/>
      <c r="F408" s="61"/>
      <c r="G408" s="52"/>
      <c r="P408" s="52"/>
    </row>
    <row r="409" spans="4:16" s="1" customFormat="1" x14ac:dyDescent="0.25">
      <c r="D409" s="52"/>
      <c r="E409" s="52"/>
      <c r="F409" s="61"/>
      <c r="G409" s="52"/>
      <c r="P409" s="52"/>
    </row>
    <row r="410" spans="4:16" s="1" customFormat="1" x14ac:dyDescent="0.25">
      <c r="D410" s="52"/>
      <c r="E410" s="52"/>
      <c r="F410" s="61"/>
      <c r="G410" s="52"/>
      <c r="P410" s="52"/>
    </row>
    <row r="411" spans="4:16" s="1" customFormat="1" x14ac:dyDescent="0.25">
      <c r="D411" s="52"/>
      <c r="E411" s="52"/>
      <c r="F411" s="61"/>
      <c r="G411" s="52"/>
      <c r="P411" s="52"/>
    </row>
    <row r="412" spans="4:16" s="1" customFormat="1" x14ac:dyDescent="0.25">
      <c r="D412" s="52"/>
      <c r="E412" s="52"/>
      <c r="F412" s="61"/>
      <c r="G412" s="52"/>
      <c r="P412" s="52"/>
    </row>
    <row r="413" spans="4:16" s="1" customFormat="1" x14ac:dyDescent="0.25">
      <c r="D413" s="52"/>
      <c r="E413" s="52"/>
      <c r="F413" s="61"/>
      <c r="G413" s="52"/>
      <c r="P413" s="52"/>
    </row>
    <row r="414" spans="4:16" s="1" customFormat="1" x14ac:dyDescent="0.25">
      <c r="D414" s="52"/>
      <c r="E414" s="52"/>
      <c r="F414" s="61"/>
      <c r="G414" s="52"/>
      <c r="P414" s="52"/>
    </row>
    <row r="415" spans="4:16" s="1" customFormat="1" x14ac:dyDescent="0.25">
      <c r="D415" s="52"/>
      <c r="E415" s="52"/>
      <c r="F415" s="61"/>
      <c r="G415" s="52"/>
      <c r="P415" s="52"/>
    </row>
    <row r="416" spans="4:16" s="1" customFormat="1" x14ac:dyDescent="0.25">
      <c r="D416" s="52"/>
      <c r="E416" s="52"/>
      <c r="F416" s="61"/>
      <c r="G416" s="52"/>
      <c r="P416" s="52"/>
    </row>
    <row r="417" spans="4:16" s="1" customFormat="1" x14ac:dyDescent="0.25">
      <c r="D417" s="52"/>
      <c r="E417" s="52"/>
      <c r="F417" s="61"/>
      <c r="G417" s="52"/>
      <c r="P417" s="52"/>
    </row>
    <row r="418" spans="4:16" s="1" customFormat="1" x14ac:dyDescent="0.25">
      <c r="D418" s="52"/>
      <c r="E418" s="52"/>
      <c r="F418" s="61"/>
      <c r="G418" s="52"/>
      <c r="P418" s="52"/>
    </row>
    <row r="419" spans="4:16" s="1" customFormat="1" x14ac:dyDescent="0.25">
      <c r="D419" s="52"/>
      <c r="E419" s="52"/>
      <c r="F419" s="61"/>
      <c r="G419" s="52"/>
      <c r="P419" s="52"/>
    </row>
    <row r="420" spans="4:16" s="1" customFormat="1" x14ac:dyDescent="0.25">
      <c r="D420" s="52"/>
      <c r="E420" s="52"/>
      <c r="F420" s="61"/>
      <c r="G420" s="52"/>
      <c r="P420" s="52"/>
    </row>
    <row r="421" spans="4:16" s="1" customFormat="1" x14ac:dyDescent="0.25">
      <c r="D421" s="52"/>
      <c r="E421" s="52"/>
      <c r="F421" s="61"/>
      <c r="G421" s="52"/>
      <c r="P421" s="52"/>
    </row>
    <row r="422" spans="4:16" s="1" customFormat="1" x14ac:dyDescent="0.25">
      <c r="D422" s="52"/>
      <c r="E422" s="52"/>
      <c r="F422" s="61"/>
      <c r="G422" s="52"/>
      <c r="P422" s="52"/>
    </row>
    <row r="423" spans="4:16" s="1" customFormat="1" x14ac:dyDescent="0.25">
      <c r="D423" s="52"/>
      <c r="E423" s="52"/>
      <c r="F423" s="61"/>
      <c r="G423" s="52"/>
      <c r="P423" s="52"/>
    </row>
    <row r="424" spans="4:16" s="1" customFormat="1" x14ac:dyDescent="0.25">
      <c r="D424" s="52"/>
      <c r="E424" s="52"/>
      <c r="F424" s="61"/>
      <c r="G424" s="52"/>
      <c r="P424" s="52"/>
    </row>
    <row r="425" spans="4:16" s="1" customFormat="1" x14ac:dyDescent="0.25">
      <c r="D425" s="52"/>
      <c r="E425" s="52"/>
      <c r="F425" s="61"/>
      <c r="G425" s="52"/>
      <c r="P425" s="52"/>
    </row>
    <row r="426" spans="4:16" s="1" customFormat="1" x14ac:dyDescent="0.25">
      <c r="D426" s="52"/>
      <c r="E426" s="52"/>
      <c r="F426" s="61"/>
      <c r="G426" s="52"/>
      <c r="P426" s="52"/>
    </row>
    <row r="427" spans="4:16" s="1" customFormat="1" x14ac:dyDescent="0.25">
      <c r="D427" s="52"/>
      <c r="E427" s="52"/>
      <c r="F427" s="61"/>
      <c r="G427" s="52"/>
      <c r="P427" s="52"/>
    </row>
    <row r="428" spans="4:16" s="1" customFormat="1" x14ac:dyDescent="0.25">
      <c r="D428" s="52"/>
      <c r="E428" s="52"/>
      <c r="F428" s="61"/>
      <c r="G428" s="52"/>
      <c r="P428" s="52"/>
    </row>
    <row r="429" spans="4:16" s="1" customFormat="1" x14ac:dyDescent="0.25">
      <c r="D429" s="52"/>
      <c r="E429" s="52"/>
      <c r="F429" s="61"/>
      <c r="G429" s="52"/>
      <c r="P429" s="52"/>
    </row>
    <row r="430" spans="4:16" s="1" customFormat="1" x14ac:dyDescent="0.25">
      <c r="D430" s="52"/>
      <c r="E430" s="52"/>
      <c r="F430" s="61"/>
      <c r="G430" s="52"/>
      <c r="P430" s="52"/>
    </row>
    <row r="431" spans="4:16" s="1" customFormat="1" x14ac:dyDescent="0.25">
      <c r="D431" s="52"/>
      <c r="E431" s="52"/>
      <c r="F431" s="61"/>
      <c r="G431" s="52"/>
      <c r="P431" s="52"/>
    </row>
    <row r="432" spans="4:16" s="1" customFormat="1" x14ac:dyDescent="0.25">
      <c r="D432" s="52"/>
      <c r="E432" s="52"/>
      <c r="F432" s="61"/>
      <c r="G432" s="52"/>
      <c r="P432" s="52"/>
    </row>
    <row r="433" spans="4:16" s="1" customFormat="1" x14ac:dyDescent="0.25">
      <c r="D433" s="52"/>
      <c r="E433" s="52"/>
      <c r="F433" s="61"/>
      <c r="G433" s="52"/>
      <c r="P433" s="52"/>
    </row>
    <row r="434" spans="4:16" s="1" customFormat="1" x14ac:dyDescent="0.25">
      <c r="D434" s="52"/>
      <c r="E434" s="52"/>
      <c r="F434" s="61"/>
      <c r="G434" s="52"/>
      <c r="P434" s="52"/>
    </row>
    <row r="435" spans="4:16" s="1" customFormat="1" x14ac:dyDescent="0.25">
      <c r="D435" s="52"/>
      <c r="E435" s="52"/>
      <c r="F435" s="61"/>
      <c r="G435" s="52"/>
      <c r="P435" s="52"/>
    </row>
    <row r="436" spans="4:16" s="1" customFormat="1" x14ac:dyDescent="0.25">
      <c r="D436" s="52"/>
      <c r="E436" s="52"/>
      <c r="F436" s="61"/>
      <c r="G436" s="52"/>
      <c r="P436" s="52"/>
    </row>
    <row r="437" spans="4:16" s="1" customFormat="1" x14ac:dyDescent="0.25">
      <c r="D437" s="52"/>
      <c r="E437" s="52"/>
      <c r="F437" s="61"/>
      <c r="G437" s="52"/>
      <c r="P437" s="52"/>
    </row>
    <row r="438" spans="4:16" s="1" customFormat="1" x14ac:dyDescent="0.25">
      <c r="D438" s="52"/>
      <c r="E438" s="52"/>
      <c r="F438" s="61"/>
      <c r="G438" s="52"/>
      <c r="P438" s="52"/>
    </row>
    <row r="439" spans="4:16" s="1" customFormat="1" x14ac:dyDescent="0.25">
      <c r="D439" s="52"/>
      <c r="E439" s="52"/>
      <c r="F439" s="61"/>
      <c r="G439" s="52"/>
      <c r="P439" s="52"/>
    </row>
    <row r="440" spans="4:16" s="1" customFormat="1" x14ac:dyDescent="0.25">
      <c r="D440" s="52"/>
      <c r="E440" s="52"/>
      <c r="F440" s="61"/>
      <c r="G440" s="52"/>
      <c r="P440" s="52"/>
    </row>
    <row r="441" spans="4:16" s="1" customFormat="1" x14ac:dyDescent="0.25">
      <c r="D441" s="52"/>
      <c r="E441" s="52"/>
      <c r="F441" s="61"/>
      <c r="G441" s="52"/>
      <c r="P441" s="52"/>
    </row>
    <row r="442" spans="4:16" s="1" customFormat="1" x14ac:dyDescent="0.25">
      <c r="D442" s="52"/>
      <c r="E442" s="52"/>
      <c r="F442" s="61"/>
      <c r="G442" s="52"/>
      <c r="P442" s="52"/>
    </row>
    <row r="443" spans="4:16" s="1" customFormat="1" x14ac:dyDescent="0.25">
      <c r="D443" s="52"/>
      <c r="E443" s="52"/>
      <c r="F443" s="61"/>
      <c r="G443" s="52"/>
      <c r="P443" s="52"/>
    </row>
    <row r="444" spans="4:16" s="1" customFormat="1" x14ac:dyDescent="0.25">
      <c r="D444" s="52"/>
      <c r="E444" s="52"/>
      <c r="F444" s="61"/>
      <c r="G444" s="52"/>
      <c r="P444" s="52"/>
    </row>
    <row r="445" spans="4:16" s="1" customFormat="1" x14ac:dyDescent="0.25">
      <c r="D445" s="52"/>
      <c r="E445" s="52"/>
      <c r="F445" s="61"/>
      <c r="G445" s="52"/>
      <c r="P445" s="52"/>
    </row>
    <row r="446" spans="4:16" s="1" customFormat="1" x14ac:dyDescent="0.25">
      <c r="D446" s="52"/>
      <c r="E446" s="52"/>
      <c r="F446" s="61"/>
      <c r="G446" s="52"/>
      <c r="P446" s="52"/>
    </row>
    <row r="447" spans="4:16" s="1" customFormat="1" x14ac:dyDescent="0.25">
      <c r="D447" s="52"/>
      <c r="E447" s="52"/>
      <c r="F447" s="61"/>
      <c r="G447" s="52"/>
      <c r="P447" s="52"/>
    </row>
    <row r="448" spans="4:16" s="1" customFormat="1" x14ac:dyDescent="0.25">
      <c r="D448" s="52"/>
      <c r="E448" s="52"/>
      <c r="F448" s="61"/>
      <c r="G448" s="52"/>
      <c r="P448" s="52"/>
    </row>
    <row r="449" spans="1:16" s="1" customFormat="1" x14ac:dyDescent="0.25">
      <c r="D449" s="52"/>
      <c r="E449" s="52"/>
      <c r="F449" s="61"/>
      <c r="G449" s="52"/>
      <c r="P449" s="52"/>
    </row>
    <row r="450" spans="1:16" s="1" customFormat="1" x14ac:dyDescent="0.25">
      <c r="D450" s="52"/>
      <c r="E450" s="52"/>
      <c r="F450" s="61"/>
      <c r="G450" s="52"/>
      <c r="P450" s="52"/>
    </row>
    <row r="451" spans="1:16" s="1" customFormat="1" x14ac:dyDescent="0.25">
      <c r="D451" s="52"/>
      <c r="E451" s="52"/>
      <c r="F451" s="61"/>
      <c r="G451" s="52"/>
      <c r="P451" s="52"/>
    </row>
    <row r="452" spans="1:16" x14ac:dyDescent="0.25">
      <c r="A452" s="1"/>
      <c r="B452" s="1"/>
      <c r="C452" s="1"/>
      <c r="D452" s="52"/>
      <c r="E452" s="52"/>
      <c r="F452" s="61"/>
      <c r="G452" s="52"/>
      <c r="H452" s="1"/>
      <c r="I452" s="1"/>
      <c r="J452" s="1"/>
      <c r="K452" s="1"/>
      <c r="L452" s="1"/>
      <c r="M452" s="1"/>
      <c r="N452" s="1"/>
      <c r="O452" s="1"/>
      <c r="P452" s="52"/>
    </row>
    <row r="453" spans="1:16" x14ac:dyDescent="0.25">
      <c r="A453" s="1"/>
      <c r="B453" s="1"/>
      <c r="C453" s="1"/>
      <c r="D453" s="52"/>
      <c r="E453" s="52"/>
      <c r="F453" s="61"/>
      <c r="G453" s="52"/>
      <c r="H453" s="1"/>
      <c r="I453" s="1"/>
      <c r="J453" s="1"/>
      <c r="K453" s="1"/>
      <c r="L453" s="1"/>
      <c r="M453" s="1"/>
      <c r="N453" s="1"/>
      <c r="O453" s="1"/>
      <c r="P453" s="52"/>
    </row>
    <row r="454" spans="1:16" x14ac:dyDescent="0.25">
      <c r="A454" s="1"/>
      <c r="B454" s="1"/>
      <c r="C454" s="1"/>
      <c r="D454" s="52"/>
      <c r="E454" s="52"/>
      <c r="F454" s="61"/>
      <c r="G454" s="52"/>
      <c r="H454" s="1"/>
      <c r="I454" s="1"/>
      <c r="J454" s="1"/>
      <c r="K454" s="1"/>
      <c r="L454" s="1"/>
      <c r="M454" s="1"/>
      <c r="N454" s="1"/>
      <c r="O454" s="1"/>
      <c r="P454" s="52"/>
    </row>
    <row r="455" spans="1:16" x14ac:dyDescent="0.25">
      <c r="A455" s="1"/>
      <c r="B455" s="1"/>
      <c r="C455" s="1"/>
      <c r="D455" s="52"/>
      <c r="E455" s="52"/>
      <c r="F455" s="61"/>
      <c r="G455" s="52"/>
      <c r="H455" s="1"/>
      <c r="I455" s="1"/>
      <c r="J455" s="1"/>
      <c r="K455" s="1"/>
      <c r="L455" s="1"/>
      <c r="M455" s="1"/>
      <c r="N455" s="1"/>
      <c r="O455" s="1"/>
      <c r="P455" s="52"/>
    </row>
    <row r="456" spans="1:16" x14ac:dyDescent="0.25">
      <c r="A456" s="1"/>
      <c r="B456" s="1"/>
      <c r="C456" s="1"/>
      <c r="D456" s="52"/>
      <c r="E456" s="52"/>
      <c r="F456" s="61"/>
      <c r="G456" s="52"/>
      <c r="H456" s="1"/>
      <c r="I456" s="1"/>
      <c r="J456" s="1"/>
      <c r="K456" s="1"/>
      <c r="L456" s="1"/>
      <c r="M456" s="1"/>
      <c r="N456" s="1"/>
      <c r="O456" s="1"/>
      <c r="P456" s="52"/>
    </row>
    <row r="457" spans="1:16" x14ac:dyDescent="0.25">
      <c r="A457" s="1"/>
      <c r="B457" s="1"/>
      <c r="C457" s="1"/>
      <c r="D457" s="52"/>
      <c r="E457" s="52"/>
      <c r="F457" s="61"/>
      <c r="G457" s="52"/>
      <c r="H457" s="1"/>
      <c r="I457" s="1"/>
      <c r="J457" s="1"/>
      <c r="K457" s="1"/>
      <c r="L457" s="1"/>
      <c r="M457" s="1"/>
      <c r="N457" s="1"/>
      <c r="O457" s="1"/>
      <c r="P457" s="52"/>
    </row>
    <row r="458" spans="1:16" x14ac:dyDescent="0.25">
      <c r="A458" s="1"/>
      <c r="B458" s="1"/>
      <c r="C458" s="1"/>
      <c r="D458" s="52"/>
      <c r="E458" s="52"/>
      <c r="F458" s="61"/>
      <c r="G458" s="52"/>
      <c r="H458" s="1"/>
      <c r="I458" s="1"/>
      <c r="J458" s="1"/>
      <c r="K458" s="1"/>
      <c r="L458" s="1"/>
      <c r="M458" s="1"/>
      <c r="N458" s="1"/>
      <c r="O458" s="1"/>
      <c r="P458" s="52"/>
    </row>
    <row r="459" spans="1:16" x14ac:dyDescent="0.25">
      <c r="A459" s="1"/>
      <c r="B459" s="1"/>
      <c r="C459" s="1"/>
      <c r="D459" s="52"/>
      <c r="E459" s="52"/>
      <c r="F459" s="61"/>
      <c r="G459" s="52"/>
      <c r="H459" s="1"/>
      <c r="I459" s="1"/>
      <c r="J459" s="1"/>
      <c r="K459" s="1"/>
      <c r="L459" s="1"/>
      <c r="M459" s="1"/>
      <c r="N459" s="1"/>
      <c r="O459" s="1"/>
      <c r="P459" s="52"/>
    </row>
    <row r="460" spans="1:16" x14ac:dyDescent="0.25">
      <c r="A460" s="1"/>
      <c r="B460" s="1"/>
      <c r="C460" s="1"/>
      <c r="D460" s="52"/>
      <c r="E460" s="52"/>
      <c r="F460" s="61"/>
      <c r="G460" s="52"/>
      <c r="H460" s="1"/>
      <c r="I460" s="1"/>
      <c r="J460" s="1"/>
      <c r="K460" s="1"/>
      <c r="L460" s="1"/>
      <c r="M460" s="1"/>
      <c r="N460" s="1"/>
      <c r="O460" s="1"/>
      <c r="P460" s="52"/>
    </row>
    <row r="461" spans="1:16" x14ac:dyDescent="0.25">
      <c r="A461" s="1"/>
      <c r="B461" s="1"/>
      <c r="C461" s="1"/>
      <c r="D461" s="52"/>
      <c r="E461" s="52"/>
      <c r="F461" s="61"/>
      <c r="G461" s="52"/>
      <c r="H461" s="1"/>
      <c r="I461" s="1"/>
      <c r="J461" s="1"/>
      <c r="K461" s="1"/>
      <c r="L461" s="1"/>
      <c r="M461" s="1"/>
      <c r="N461" s="1"/>
    </row>
    <row r="462" spans="1:16" x14ac:dyDescent="0.25">
      <c r="A462" s="1"/>
      <c r="B462" s="1"/>
      <c r="C462" s="1"/>
      <c r="D462" s="52"/>
      <c r="E462" s="52"/>
      <c r="F462" s="61"/>
      <c r="G462" s="52"/>
      <c r="H462" s="1"/>
      <c r="I462" s="1"/>
      <c r="J462" s="1"/>
      <c r="K462" s="1"/>
      <c r="L462" s="1"/>
      <c r="M462" s="1"/>
      <c r="N462" s="1"/>
    </row>
    <row r="463" spans="1:16" x14ac:dyDescent="0.25">
      <c r="A463" s="1"/>
      <c r="B463" s="1"/>
      <c r="C463" s="1"/>
      <c r="D463" s="52"/>
      <c r="E463" s="52"/>
      <c r="F463" s="61"/>
      <c r="G463" s="52"/>
      <c r="H463" s="1"/>
      <c r="I463" s="1"/>
      <c r="J463" s="1"/>
      <c r="K463" s="1"/>
      <c r="L463" s="1"/>
      <c r="M463" s="1"/>
      <c r="N463" s="1"/>
    </row>
    <row r="464" spans="1:16" x14ac:dyDescent="0.25">
      <c r="A464" s="1"/>
      <c r="B464" s="1"/>
      <c r="C464" s="1"/>
      <c r="D464" s="52"/>
      <c r="E464" s="52"/>
      <c r="F464" s="61"/>
      <c r="G464" s="52"/>
      <c r="H464" s="1"/>
      <c r="I464" s="1"/>
      <c r="J464" s="1"/>
      <c r="K464" s="1"/>
      <c r="L464" s="1"/>
      <c r="M464" s="1"/>
      <c r="N464" s="1"/>
    </row>
    <row r="465" spans="1:14" x14ac:dyDescent="0.25">
      <c r="A465" s="1"/>
      <c r="B465" s="1"/>
      <c r="C465" s="1"/>
      <c r="D465" s="52"/>
      <c r="E465" s="52"/>
      <c r="F465" s="61"/>
      <c r="G465" s="52"/>
      <c r="H465" s="1"/>
      <c r="I465" s="1"/>
      <c r="J465" s="1"/>
      <c r="K465" s="1"/>
      <c r="L465" s="1"/>
      <c r="M465" s="1"/>
      <c r="N465" s="1"/>
    </row>
    <row r="466" spans="1:14" x14ac:dyDescent="0.25">
      <c r="A466" s="1"/>
      <c r="B466" s="1"/>
      <c r="C466" s="1"/>
      <c r="D466" s="52"/>
      <c r="E466" s="52"/>
      <c r="F466" s="61"/>
      <c r="G466" s="52"/>
      <c r="H466" s="1"/>
      <c r="I466" s="1"/>
      <c r="J466" s="1"/>
      <c r="K466" s="1"/>
      <c r="L466" s="1"/>
      <c r="M466" s="1"/>
      <c r="N466" s="1"/>
    </row>
    <row r="467" spans="1:14" x14ac:dyDescent="0.25">
      <c r="A467" s="1"/>
      <c r="B467" s="1"/>
      <c r="C467" s="1"/>
      <c r="D467" s="52"/>
      <c r="E467" s="52"/>
      <c r="F467" s="61"/>
      <c r="G467" s="52"/>
      <c r="H467" s="1"/>
      <c r="I467" s="1"/>
      <c r="J467" s="1"/>
      <c r="K467" s="1"/>
      <c r="L467" s="1"/>
      <c r="M467" s="1"/>
      <c r="N467" s="1"/>
    </row>
  </sheetData>
  <mergeCells count="14">
    <mergeCell ref="L108:N108"/>
    <mergeCell ref="A101:C107"/>
    <mergeCell ref="L101:N107"/>
    <mergeCell ref="A99:P100"/>
    <mergeCell ref="N1:P2"/>
    <mergeCell ref="E5:I5"/>
    <mergeCell ref="A4:P4"/>
    <mergeCell ref="A5:A6"/>
    <mergeCell ref="B5:B6"/>
    <mergeCell ref="C5:C6"/>
    <mergeCell ref="D5:D6"/>
    <mergeCell ref="J5:L5"/>
    <mergeCell ref="M5:P5"/>
    <mergeCell ref="A3:M3"/>
  </mergeCells>
  <pageMargins left="0" right="0" top="0" bottom="0" header="0" footer="0"/>
  <pageSetup paperSize="9" scale="31" fitToWidth="0" fitToHeight="0" orientation="landscape" r:id="rId1"/>
  <rowBreaks count="1" manualBreakCount="1">
    <brk id="40" max="21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авто</vt:lpstr>
      <vt:lpstr>авто!Область_печати</vt:lpstr>
    </vt:vector>
  </TitlesOfParts>
  <Company>Your Company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Серж</cp:lastModifiedBy>
  <cp:lastPrinted>2026-08-17T14:13:43Z</cp:lastPrinted>
  <dcterms:created xsi:type="dcterms:W3CDTF">2014-04-01T09:50:37Z</dcterms:created>
  <dcterms:modified xsi:type="dcterms:W3CDTF">2026-08-17T14:33:54Z</dcterms:modified>
</cp:coreProperties>
</file>