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1'!$A$4:$O$6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I6" i="35" l="1"/>
  <c r="L6" i="35" s="1"/>
  <c r="J6" i="35"/>
  <c r="K6" i="35"/>
  <c r="M6" i="35"/>
  <c r="N6" i="35"/>
  <c r="O6" i="35"/>
  <c r="P6" i="35"/>
  <c r="P5" i="35"/>
  <c r="O5" i="35"/>
  <c r="N5" i="35"/>
  <c r="N7" i="35" s="1"/>
  <c r="M5" i="35"/>
  <c r="M7" i="35" s="1"/>
  <c r="K5" i="35"/>
  <c r="J5" i="35"/>
  <c r="I5" i="35"/>
  <c r="L5" i="35" s="1"/>
  <c r="L7" i="35" s="1"/>
  <c r="O7" i="35" l="1"/>
  <c r="P7" i="35"/>
</calcChain>
</file>

<file path=xl/sharedStrings.xml><?xml version="1.0" encoding="utf-8"?>
<sst xmlns="http://schemas.openxmlformats.org/spreadsheetml/2006/main" count="21" uniqueCount="20">
  <si>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</si>
  <si>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</si>
  <si>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</si>
  <si>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</si>
  <si>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</si>
  <si>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</si>
  <si>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</si>
  <si>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</si>
  <si>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</si>
  <si>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</si>
  <si>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</si>
  <si>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</si>
  <si>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</si>
  <si>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</si>
  <si>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</si>
  <si>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>НМЦД, определенная по минимальному предложенному значению цены, руб.</t>
  </si>
  <si>
    <t xml:space="preserve">Коммерческое предложение №3
</t>
  </si>
  <si>
    <t>Иглы медицинские. Иглы пункционные 25Gх1" 0,50х25мм 100шт/уп</t>
  </si>
  <si>
    <t>упак.</t>
  </si>
  <si>
    <t>Игла инъекционная однократного применения стерильная GIO 27Gх11/2" 0,4х40мм 100шт/уп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</si>
</sst>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2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7"/>
  <sheetViews>
    <sheetView tabSelected="1" zoomScale="110" zoomScaleNormal="110" workbookViewId="0">
      <selection activeCell="G15" sqref="G15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5"/>
    </row>
    <row r="3" spans="1:16" ht="66.75" customHeight="1" x14ac:dyDescent="0.2">
      <c r="A3" s="40" t="s">
        <v>0</v>
      </c>
      <c r="B3" s="26"/>
      <c r="C3" s="44" t="s">
        <v>1</v>
      </c>
      <c r="D3" s="45" t="s">
        <v>2</v>
      </c>
      <c r="E3" s="44" t="s">
        <v>3</v>
      </c>
      <c r="F3" s="47" t="s">
        <v>8</v>
      </c>
      <c r="G3" s="48"/>
      <c r="H3" s="48"/>
      <c r="I3" s="49" t="s">
        <v>10</v>
      </c>
      <c r="J3" s="50"/>
      <c r="K3" s="51"/>
      <c r="L3" s="27" t="s">
        <v>12</v>
      </c>
      <c r="M3" s="37" t="s">
        <v>15</v>
      </c>
    </row>
    <row r="4" spans="1:16" ht="132" customHeight="1" x14ac:dyDescent="0.2">
      <c r="A4" s="40"/>
      <c r="B4" s="25"/>
      <c r="C4" s="37"/>
      <c r="D4" s="46"/>
      <c r="E4" s="37"/>
      <c r="F4" s="21" t="s">
        <v>9</v>
      </c>
      <c r="G4" s="21" t="s">
        <v>14</v>
      </c>
      <c r="H4" s="21" t="s">
        <v>16</v>
      </c>
      <c r="I4" s="5" t="s">
        <v>4</v>
      </c>
      <c r="J4" s="5" t="s">
        <v>5</v>
      </c>
      <c r="K4" s="5" t="s">
        <v>6</v>
      </c>
      <c r="L4" s="6" t="s">
        <v>11</v>
      </c>
      <c r="M4" s="38"/>
    </row>
    <row r="5" spans="1:16" ht="38.25" x14ac:dyDescent="0.2">
      <c r="A5" s="22">
        <v>1</v>
      </c>
      <c r="B5" s="22">
        <v>1</v>
      </c>
      <c r="C5" s="36" t="s">
        <v>19</v>
      </c>
      <c r="D5" s="28" t="s">
        <v>18</v>
      </c>
      <c r="E5" s="29">
        <v>50</v>
      </c>
      <c r="F5" s="30">
        <v>911.25</v>
      </c>
      <c r="G5" s="31">
        <v>938</v>
      </c>
      <c r="H5" s="31">
        <v>929</v>
      </c>
      <c r="I5" s="14">
        <f t="shared" ref="I5" si="0">ROUND(IFERROR(AVERAGE(F5:H5),),2)</f>
        <v>926.08</v>
      </c>
      <c r="J5" s="15">
        <f t="shared" ref="J5" si="1">IFERROR(_xlfn.STDEV.S(F5:H5),)</f>
        <v>13.611422898923292</v>
      </c>
      <c r="K5" s="16">
        <f t="shared" ref="K5" si="2">IFERROR(_xlfn.STDEV.S(F5:H5)/AVERAGE(F5:H5),)</f>
        <v>1.4697838098360434E-2</v>
      </c>
      <c r="L5" s="17">
        <f>E5*I5</f>
        <v>46304</v>
      </c>
      <c r="M5" s="17">
        <f>E5*F5</f>
        <v>45562.5</v>
      </c>
      <c r="N5" s="4">
        <f>E5*F5</f>
        <v>45562.5</v>
      </c>
      <c r="O5" s="4">
        <f>E5*G5</f>
        <v>46900</v>
      </c>
      <c r="P5" s="4">
        <f>E5*H5</f>
        <v>46450</v>
      </c>
    </row>
    <row r="6" spans="1:16" ht="38.25" x14ac:dyDescent="0.2">
      <c r="A6" s="22">
        <v>2</v>
      </c>
      <c r="B6" s="22">
        <v>1</v>
      </c>
      <c r="C6" s="34" t="s">
        <v>17</v>
      </c>
      <c r="D6" s="28" t="s">
        <v>18</v>
      </c>
      <c r="E6" s="29">
        <v>50</v>
      </c>
      <c r="F6" s="30">
        <v>1518.75</v>
      </c>
      <c r="G6" s="31">
        <v>1564</v>
      </c>
      <c r="H6" s="31">
        <v>1548</v>
      </c>
      <c r="I6" s="14">
        <f t="shared" ref="I6" si="3">ROUND(IFERROR(AVERAGE(F6:H6),),2)</f>
        <v>1543.58</v>
      </c>
      <c r="J6" s="15">
        <f t="shared" ref="J6" si="4">IFERROR(_xlfn.STDEV.S(F6:H6),)</f>
        <v>22.9460417792118</v>
      </c>
      <c r="K6" s="16">
        <f t="shared" ref="K6" si="5">IFERROR(_xlfn.STDEV.S(F6:H6)/AVERAGE(F6:H6),)</f>
        <v>1.4865437637021087E-2</v>
      </c>
      <c r="L6" s="17">
        <f>E6*I6</f>
        <v>77179</v>
      </c>
      <c r="M6" s="17">
        <f>E6*F6</f>
        <v>75937.5</v>
      </c>
      <c r="N6" s="4">
        <f>E6*F6</f>
        <v>75937.5</v>
      </c>
      <c r="O6" s="4">
        <f>E6*G6</f>
        <v>78200</v>
      </c>
      <c r="P6" s="4">
        <f>E6*H6</f>
        <v>77400</v>
      </c>
    </row>
    <row r="7" spans="1:16" s="13" customFormat="1" ht="16.5" customHeight="1" x14ac:dyDescent="0.2">
      <c r="A7" s="40" t="s">
        <v>7</v>
      </c>
      <c r="B7" s="41"/>
      <c r="C7" s="42"/>
      <c r="D7" s="41"/>
      <c r="E7" s="41"/>
      <c r="F7" s="41"/>
      <c r="G7" s="41"/>
      <c r="H7" s="41"/>
      <c r="I7" s="41"/>
      <c r="J7" s="41"/>
      <c r="K7" s="43"/>
      <c r="L7" s="24">
        <f>SUM(L5:L6)</f>
        <v>123483</v>
      </c>
      <c r="M7" s="24">
        <f t="shared" ref="M7:P7" si="6">SUM(M5:M6)</f>
        <v>121500</v>
      </c>
      <c r="N7" s="24">
        <f t="shared" si="6"/>
        <v>121500</v>
      </c>
      <c r="O7" s="24">
        <f t="shared" si="6"/>
        <v>125100</v>
      </c>
      <c r="P7" s="24">
        <f t="shared" si="6"/>
        <v>123850</v>
      </c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9"/>
      <c r="G9" s="9"/>
      <c r="H9" s="7"/>
    </row>
    <row r="10" spans="1:16" x14ac:dyDescent="0.2">
      <c r="C10" s="19"/>
      <c r="D10" s="8"/>
      <c r="E10" s="9"/>
      <c r="F10" s="33"/>
      <c r="G10" s="33"/>
      <c r="H10" s="33"/>
      <c r="I10" s="32"/>
    </row>
    <row r="11" spans="1:16" x14ac:dyDescent="0.2">
      <c r="C11" s="19"/>
      <c r="D11" s="8"/>
      <c r="E11" s="9"/>
      <c r="F11" s="9"/>
      <c r="G11" s="9"/>
      <c r="H11" s="7"/>
      <c r="L11" s="23"/>
      <c r="M11" s="23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10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8"/>
      <c r="E49" s="9"/>
      <c r="F49" s="9"/>
      <c r="G49" s="9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C56" s="19"/>
      <c r="D56" s="7"/>
      <c r="E56" s="11"/>
      <c r="F56" s="7"/>
      <c r="G56" s="7"/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  <row r="87" spans="8:8" x14ac:dyDescent="0.2">
      <c r="H87" s="7"/>
    </row>
  </sheetData>
  <autoFilter ref="A4:O6"/>
  <mergeCells count="9">
    <mergeCell ref="M3:M4"/>
    <mergeCell ref="A2:L2"/>
    <mergeCell ref="A7:K7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2026-07-23T10:40:23Z</dcterms:modified>
</cp:coreProperties>
</file>