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Закупки_Березка\Ляшко И.Ф\Лицензия на право использования СКЗИ КриптоПро CSP\"/>
    </mc:Choice>
  </mc:AlternateContent>
  <bookViews>
    <workbookView xWindow="0" yWindow="0" windowWidth="15345" windowHeight="12270" activeTab="1"/>
  </bookViews>
  <sheets>
    <sheet name="2" sheetId="2" r:id="rId1"/>
    <sheet name="Лист1" sheetId="3" r:id="rId2"/>
  </sheets>
  <definedNames>
    <definedName name="_Hlk196143109" localSheetId="0">'2'!$B$9</definedName>
    <definedName name="_xlnm.Print_Area" localSheetId="0">'2'!$A$1:$T$15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3" l="1"/>
  <c r="P6" i="3"/>
  <c r="M6" i="3"/>
  <c r="S6" i="3" s="1"/>
  <c r="T10" i="2"/>
  <c r="Q6" i="3" l="1"/>
  <c r="R6" i="3" s="1"/>
  <c r="T7" i="3"/>
  <c r="C3" i="3" s="1"/>
  <c r="S7" i="3"/>
  <c r="T9" i="2"/>
  <c r="P9" i="2"/>
  <c r="O9" i="2"/>
  <c r="M9" i="2"/>
  <c r="N9" i="2" s="1"/>
  <c r="T8" i="2"/>
  <c r="P8" i="2"/>
  <c r="O8" i="2"/>
  <c r="M8" i="2"/>
  <c r="N8" i="2" s="1"/>
  <c r="S9" i="2" l="1"/>
  <c r="Q9" i="2"/>
  <c r="R9" i="2" s="1"/>
  <c r="Q8" i="2"/>
  <c r="R8" i="2" s="1"/>
  <c r="S8" i="2"/>
  <c r="T7" i="2"/>
  <c r="P7" i="2"/>
  <c r="O7" i="2"/>
  <c r="M7" i="2"/>
  <c r="N7" i="2" s="1"/>
  <c r="Q7" i="2" l="1"/>
  <c r="R7" i="2" s="1"/>
  <c r="S7" i="2"/>
  <c r="P6" i="2"/>
  <c r="M6" i="2"/>
  <c r="T6" i="2" l="1"/>
  <c r="O6" i="2"/>
  <c r="N6" i="2"/>
  <c r="C3" i="2" l="1"/>
  <c r="S6" i="2"/>
  <c r="S10" i="2" s="1"/>
  <c r="Q6" i="2"/>
  <c r="R6" i="2" s="1"/>
</calcChain>
</file>

<file path=xl/sharedStrings.xml><?xml version="1.0" encoding="utf-8"?>
<sst xmlns="http://schemas.openxmlformats.org/spreadsheetml/2006/main" count="85" uniqueCount="41">
  <si>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</si>
  <si>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</si>
  <si>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</si>
  <si>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</si>
  <si>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</si>
  <si>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</si>
  <si>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</si>
  <si>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</si>
  <si>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</si>
  <si>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</si>
  <si>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</si>
  <si>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</si>
  <si>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</si>
  <si>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</si>
  <si>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</si>
  <si>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</si>
  <si>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</si>
  <si>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</si>
  <si>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</si>
  <si>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Обоснование начальной (максимальной) цены договора, цены договора, заключаемого с единственным поставщиком (подрядчиком, исполнителем) (Н(М)ЦД, ЦДЕП)</t>
  </si>
  <si>
    <t>Цена договора, заключаемого с единственным поставщиком</t>
  </si>
  <si>
    <t>Рассчет Н(М)ЦД, ЦДЕП произвел:</t>
  </si>
  <si>
    <t>Н(М)ЦД по средней цене</t>
  </si>
  <si>
    <t>ЦДЕП по наименьшей цене</t>
  </si>
  <si>
    <t>Приложение 1 к Отчету о невозможности (нецелесообразности) использования иных способов определения поставщика (подрядчика, исполнителя), обоснование цены договора и иных существенных условий исполнения договора при осуществлении закупки у единственного поставщика</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</si>
  <si>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</si>
  <si>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</si>
  <si>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</si>
  <si>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Источник №1 191КП</t>
  </si>
  <si>
    <t>Источник №2 192КП</t>
  </si>
  <si>
    <t>Источник №3 193КП</t>
  </si>
  <si>
    <t>шт</t>
  </si>
  <si>
    <t xml:space="preserve">Уайт-спирит канистра  5л        </t>
  </si>
  <si>
    <t xml:space="preserve">Грунт-эмаль 3 в 1, краска по металлу, по ржавчине, быстросохнущая, матовое покрытие, серая, RAL 7006 (7040), 10 кг                          </t>
  </si>
  <si>
    <t>Быстросохнущая грунт-эмаль по металлу Elcon 3 в 1 по ржавчине, матовая, красная, 0.8 кг</t>
  </si>
  <si>
    <t>Грунт-эмаль по ржавчине 3 в 1 быстросохнущая, зеленый Цвет RAL 6005 1.8 кг</t>
  </si>
  <si>
    <t>Лицензия на право использования СКЗИ "КриптоПро CSP" версии 5.0 на одном рабочем месте (с неограниченным сроком действия)</t>
  </si>
  <si>
    <t>Обоснование начальной (максимальной) цены , цены контракта, заключаемого с единственным поставщиком (подрядчиком, исполнителем) (Н(М)ЦК, ЦДЕП)</t>
  </si>
  <si>
    <t xml:space="preserve">Источник №1 </t>
  </si>
  <si>
    <t xml:space="preserve">Источник №2 </t>
  </si>
  <si>
    <t xml:space="preserve">Источник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</si>
</sst>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4"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44">
    <xf numFmtId="0" fontId="0" fillId="0" borderId="0" xfId="0"/>
    <xf numFmtId="0" fontId="2" fillId="2" borderId="0" xfId="1" applyFont="1" applyFill="1"/>
    <xf numFmtId="0" fontId="3" fillId="2" borderId="0" xfId="1" applyFont="1" applyFill="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Alignment="1">
      <alignment vertical="center" wrapText="1"/>
    </xf>
    <xf numFmtId="0" fontId="12" fillId="0" borderId="0" xfId="2" applyFont="1"/>
    <xf numFmtId="0" fontId="5" fillId="2" borderId="0" xfId="1" applyFont="1" applyFill="1" applyAlignment="1" applyProtection="1">
      <alignment vertical="top" wrapText="1"/>
      <protection locked="0"/>
    </xf>
    <xf numFmtId="0" fontId="5" fillId="0" borderId="0" xfId="1" applyFont="1"/>
    <xf numFmtId="0" fontId="11" fillId="2" borderId="0" xfId="1" applyFont="1" applyFill="1" applyAlignment="1" applyProtection="1">
      <alignment horizontal="center" wrapText="1"/>
      <protection locked="0"/>
    </xf>
    <xf numFmtId="0" fontId="2" fillId="2" borderId="0" xfId="1" applyFont="1" applyFill="1" applyAlignment="1">
      <alignment vertical="center"/>
    </xf>
    <xf numFmtId="14" fontId="5" fillId="2" borderId="1" xfId="1" applyNumberFormat="1" applyFont="1" applyFill="1" applyBorder="1"/>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4" fontId="13" fillId="2" borderId="2" xfId="1" applyNumberFormat="1" applyFont="1" applyFill="1" applyBorder="1" applyAlignment="1">
      <alignment horizontal="center" vertical="center" wrapText="1"/>
    </xf>
    <xf numFmtId="0" fontId="2" fillId="2" borderId="0" xfId="1" applyFont="1" applyFill="1" applyAlignment="1">
      <alignment horizontal="left" vertical="top" wrapText="1"/>
    </xf>
    <xf numFmtId="0" fontId="11" fillId="2" borderId="0" xfId="1" applyFont="1" applyFill="1" applyAlignment="1" applyProtection="1">
      <alignment horizontal="center" wrapText="1"/>
      <protection locked="0"/>
    </xf>
    <xf numFmtId="0" fontId="5" fillId="2" borderId="1" xfId="1" applyFont="1" applyFill="1" applyBorder="1" applyAlignment="1" applyProtection="1">
      <alignment horizontal="right" wrapText="1"/>
      <protection locked="0"/>
    </xf>
    <xf numFmtId="0" fontId="5" fillId="2" borderId="0" xfId="1" applyFont="1" applyFill="1" applyAlignment="1">
      <alignment horizontal="left"/>
    </xf>
    <xf numFmtId="0" fontId="10"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0" xfId="1" applyFont="1" applyFill="1" applyAlignment="1">
      <alignment horizontal="left"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6" xfId="1" applyFont="1" applyFill="1" applyBorder="1" applyAlignment="1">
      <alignment horizontal="left" wrapText="1"/>
    </xf>
    <xf numFmtId="0" fontId="5" fillId="2" borderId="0" xfId="1" applyFont="1" applyFill="1" applyAlignment="1"/>
  </cellXfs>
  <cellStyles count="4">
    <cellStyle name="Гиперссылка" xfId="3" builtinId="8"/>
    <cellStyle name="Обычный" xfId="0" builtinId="0"/>
    <cellStyle name="Обычный 2" xfId="1"/>
    <cellStyle name="Обычный 3" xfId="2"/>
  </cellStyles>
  <dxfs count="3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13336A57-8D3A-4210-A174-C39D40D91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5111C626-3D7E-4531-8F66-D3984702EE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FBD2AA64-AD4B-4D2A-82EB-6ADEB98CA2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2CE9E003-EB27-4EBB-A540-CFA8082A54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ACFB9D2B-F857-4BD1-80A5-8ECECE3DE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CE3BD14F-D555-4F43-8916-1FE6B7FD0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F1791987-99DC-4790-B8AD-BEF2C4D8DB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5CEC2984-D584-46FA-A4E0-C0DEF0AEA7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46E97442-39E0-4A1B-98ED-EB2699DA0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2B079BC0-9615-43F8-9A12-11F875AB7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5"/>
  <sheetViews>
    <sheetView zoomScale="89" zoomScaleNormal="89" zoomScaleSheetLayoutView="100" workbookViewId="0">
      <selection activeCell="V6" sqref="V6"/>
    </sheetView>
  </sheetViews>
  <sheetFormatPr defaultColWidth="9.140625" defaultRowHeight="15" x14ac:dyDescent="0.25"/>
  <cols>
    <col min="1" max="1" width="3.140625" style="14" customWidth="1"/>
    <col min="2" max="2" width="23.5703125" style="14" customWidth="1"/>
    <col min="3" max="3" width="8.28515625" style="14" customWidth="1"/>
    <col min="4" max="5" width="6.5703125" style="14" customWidth="1"/>
    <col min="6" max="8" width="12.5703125" style="14" customWidth="1"/>
    <col min="9" max="12" width="12.5703125" style="14" hidden="1" customWidth="1"/>
    <col min="13" max="13" width="12.5703125" style="14" customWidth="1"/>
    <col min="14" max="14" width="12.5703125" style="14" hidden="1" customWidth="1"/>
    <col min="15" max="15" width="10.5703125" style="14" hidden="1" customWidth="1"/>
    <col min="16" max="17" width="10.5703125" style="14" customWidth="1"/>
    <col min="18" max="20" width="13.5703125" style="14" customWidth="1"/>
    <col min="21" max="21" width="14.28515625" style="14" customWidth="1"/>
    <col min="22" max="22" width="22.7109375" style="14" customWidth="1"/>
    <col min="23" max="23" width="3" style="14" customWidth="1"/>
    <col min="24" max="24" width="0" style="14" hidden="1" customWidth="1"/>
    <col min="25" max="25" width="9.5703125" style="14" hidden="1" customWidth="1"/>
    <col min="26" max="16384" width="9.140625" style="14"/>
  </cols>
  <sheetData>
    <row r="1" spans="1:25" s="1" customFormat="1" ht="60" customHeight="1" x14ac:dyDescent="0.2">
      <c r="P1" s="25" t="s">
        <v>24</v>
      </c>
      <c r="Q1" s="25"/>
      <c r="R1" s="25"/>
      <c r="S1" s="25"/>
      <c r="T1" s="25"/>
      <c r="U1" s="2"/>
      <c r="V1" s="2"/>
    </row>
    <row r="2" spans="1:25" ht="60" customHeight="1" x14ac:dyDescent="0.25">
      <c r="A2" s="29" t="s">
        <v>19</v>
      </c>
      <c r="B2" s="29"/>
      <c r="C2" s="29"/>
      <c r="D2" s="29"/>
      <c r="E2" s="29"/>
      <c r="F2" s="29"/>
      <c r="G2" s="29"/>
      <c r="H2" s="29"/>
      <c r="I2" s="29"/>
      <c r="J2" s="29"/>
      <c r="K2" s="29"/>
      <c r="L2" s="29"/>
      <c r="M2" s="29"/>
      <c r="N2" s="29"/>
      <c r="O2" s="29"/>
      <c r="P2" s="29"/>
      <c r="Q2" s="29"/>
      <c r="R2" s="29"/>
      <c r="S2" s="29"/>
      <c r="T2" s="29"/>
      <c r="U2" s="15"/>
      <c r="V2" s="15"/>
      <c r="W2" s="15"/>
      <c r="X2" s="15"/>
      <c r="Y2" s="15"/>
    </row>
    <row r="3" spans="1:25" s="20" customFormat="1" ht="35.85" customHeight="1" x14ac:dyDescent="0.2">
      <c r="A3" s="30" t="s">
        <v>20</v>
      </c>
      <c r="B3" s="30"/>
      <c r="C3" s="31">
        <f>VALUE(T10)</f>
        <v>86998</v>
      </c>
      <c r="D3" s="31"/>
      <c r="E3" s="31"/>
      <c r="F3" s="32" t="s">
        <v>28</v>
      </c>
      <c r="G3" s="32" t="s">
        <v>29</v>
      </c>
      <c r="H3" s="32" t="s">
        <v>30</v>
      </c>
      <c r="I3" s="33" t="s">
        <v>3</v>
      </c>
      <c r="J3" s="33" t="s">
        <v>4</v>
      </c>
      <c r="K3" s="32" t="s">
        <v>3</v>
      </c>
      <c r="L3" s="33" t="s">
        <v>18</v>
      </c>
      <c r="M3" s="32" t="s">
        <v>16</v>
      </c>
      <c r="N3" s="32" t="s">
        <v>5</v>
      </c>
      <c r="O3" s="30" t="s">
        <v>6</v>
      </c>
      <c r="P3" s="30" t="s">
        <v>7</v>
      </c>
      <c r="Q3" s="30" t="s">
        <v>17</v>
      </c>
      <c r="R3" s="30" t="s">
        <v>8</v>
      </c>
      <c r="S3" s="32" t="s">
        <v>22</v>
      </c>
      <c r="T3" s="38" t="s">
        <v>23</v>
      </c>
    </row>
    <row r="4" spans="1:25" s="20" customFormat="1" ht="12.75" x14ac:dyDescent="0.2">
      <c r="A4" s="30" t="s">
        <v>9</v>
      </c>
      <c r="B4" s="30" t="s">
        <v>10</v>
      </c>
      <c r="C4" s="39" t="s">
        <v>25</v>
      </c>
      <c r="D4" s="30" t="s">
        <v>11</v>
      </c>
      <c r="E4" s="30"/>
      <c r="F4" s="32"/>
      <c r="G4" s="32"/>
      <c r="H4" s="32"/>
      <c r="I4" s="34"/>
      <c r="J4" s="34"/>
      <c r="K4" s="32"/>
      <c r="L4" s="34"/>
      <c r="M4" s="32"/>
      <c r="N4" s="32"/>
      <c r="O4" s="30"/>
      <c r="P4" s="30"/>
      <c r="Q4" s="30"/>
      <c r="R4" s="30"/>
      <c r="S4" s="32"/>
      <c r="T4" s="38"/>
    </row>
    <row r="5" spans="1:25" s="20" customFormat="1" ht="25.5" x14ac:dyDescent="0.2">
      <c r="A5" s="30"/>
      <c r="B5" s="30"/>
      <c r="C5" s="39"/>
      <c r="D5" s="4" t="s">
        <v>12</v>
      </c>
      <c r="E5" s="4" t="s">
        <v>13</v>
      </c>
      <c r="F5" s="5" t="s">
        <v>14</v>
      </c>
      <c r="G5" s="5" t="s">
        <v>14</v>
      </c>
      <c r="H5" s="5" t="s">
        <v>14</v>
      </c>
      <c r="I5" s="5"/>
      <c r="J5" s="5"/>
      <c r="K5" s="5" t="s">
        <v>14</v>
      </c>
      <c r="L5" s="5" t="s">
        <v>14</v>
      </c>
      <c r="M5" s="32"/>
      <c r="N5" s="32"/>
      <c r="O5" s="30"/>
      <c r="P5" s="30"/>
      <c r="Q5" s="30"/>
      <c r="R5" s="30"/>
      <c r="S5" s="32"/>
      <c r="T5" s="38"/>
    </row>
    <row r="6" spans="1:25" s="20" customFormat="1" ht="63.75" x14ac:dyDescent="0.2">
      <c r="A6" s="6">
        <v>1</v>
      </c>
      <c r="B6" s="12" t="s">
        <v>33</v>
      </c>
      <c r="C6" s="6" t="s">
        <v>27</v>
      </c>
      <c r="D6" s="7" t="s">
        <v>31</v>
      </c>
      <c r="E6" s="8">
        <v>10</v>
      </c>
      <c r="F6" s="23">
        <v>7405</v>
      </c>
      <c r="G6" s="22">
        <v>8372</v>
      </c>
      <c r="H6" s="22">
        <v>8820</v>
      </c>
      <c r="I6" s="13"/>
      <c r="J6" s="13"/>
      <c r="K6" s="9"/>
      <c r="L6" s="9"/>
      <c r="M6" s="9">
        <f>AVERAGE(F6,G6,H6,I6,J6,K6,L6)</f>
        <v>8199</v>
      </c>
      <c r="N6" s="9">
        <f t="shared" ref="N6" si="0">ROUND(M6,2)</f>
        <v>8199</v>
      </c>
      <c r="O6" s="7">
        <f>COUNT(F6:L6)</f>
        <v>3</v>
      </c>
      <c r="P6" s="7">
        <f>STDEV(F6,G6,H6,I6,J6,K6,L6)</f>
        <v>723.1894634188194</v>
      </c>
      <c r="Q6" s="7">
        <f t="shared" ref="Q6" si="1">P6/M6*100</f>
        <v>8.8204593660058457</v>
      </c>
      <c r="R6" s="7" t="str">
        <f t="shared" ref="R6" si="2">IF(Q6&lt;33,"ОДНОРОДНЫЕ","НЕОДНОРОДНЫЕ")</f>
        <v>ОДНОРОДНЫЕ</v>
      </c>
      <c r="S6" s="9">
        <f>M6*E6</f>
        <v>81990</v>
      </c>
      <c r="T6" s="10">
        <f>SMALL(F6:K6,1)*E6</f>
        <v>74050</v>
      </c>
    </row>
    <row r="7" spans="1:25" s="20" customFormat="1" ht="25.5" x14ac:dyDescent="0.2">
      <c r="A7" s="6">
        <v>2</v>
      </c>
      <c r="B7" s="12" t="s">
        <v>32</v>
      </c>
      <c r="C7" s="6" t="s">
        <v>27</v>
      </c>
      <c r="D7" s="7" t="s">
        <v>31</v>
      </c>
      <c r="E7" s="8">
        <v>6</v>
      </c>
      <c r="F7" s="23">
        <v>950</v>
      </c>
      <c r="G7" s="22">
        <v>1417.5</v>
      </c>
      <c r="H7" s="22">
        <v>1609</v>
      </c>
      <c r="I7" s="13"/>
      <c r="J7" s="13"/>
      <c r="K7" s="9"/>
      <c r="L7" s="9"/>
      <c r="M7" s="9">
        <f t="shared" ref="M7" si="3">AVERAGE(F7,G7,H7,I7,J7,K7,L7)</f>
        <v>1325.5</v>
      </c>
      <c r="N7" s="9">
        <f t="shared" ref="N7:N8" si="4">ROUND(M7,2)</f>
        <v>1325.5</v>
      </c>
      <c r="O7" s="7">
        <f t="shared" ref="O7" si="5">COUNT(F7:L7)</f>
        <v>3</v>
      </c>
      <c r="P7" s="7">
        <f t="shared" ref="P7" si="6">STDEV(F7,G7,H7,I7,J7,K7,L7)</f>
        <v>338.99594392853732</v>
      </c>
      <c r="Q7" s="7">
        <f t="shared" ref="Q7:Q8" si="7">P7/M7*100</f>
        <v>25.574948617769692</v>
      </c>
      <c r="R7" s="7" t="str">
        <f t="shared" ref="R7:R8" si="8">IF(Q7&lt;33,"ОДНОРОДНЫЕ","НЕОДНОРОДНЫЕ")</f>
        <v>ОДНОРОДНЫЕ</v>
      </c>
      <c r="S7" s="9">
        <f t="shared" ref="S7" si="9">M7*E7</f>
        <v>7953</v>
      </c>
      <c r="T7" s="10">
        <f t="shared" ref="T7" si="10">SMALL(F7:K7,1)*E7</f>
        <v>5700</v>
      </c>
    </row>
    <row r="8" spans="1:25" s="20" customFormat="1" ht="51" x14ac:dyDescent="0.2">
      <c r="A8" s="6">
        <v>3</v>
      </c>
      <c r="B8" s="12" t="s">
        <v>35</v>
      </c>
      <c r="C8" s="6" t="s">
        <v>27</v>
      </c>
      <c r="D8" s="7" t="s">
        <v>31</v>
      </c>
      <c r="E8" s="8">
        <v>3</v>
      </c>
      <c r="F8" s="23">
        <v>1188</v>
      </c>
      <c r="G8" s="22">
        <v>1265</v>
      </c>
      <c r="H8" s="22">
        <v>1893</v>
      </c>
      <c r="I8" s="13"/>
      <c r="J8" s="13"/>
      <c r="K8" s="9"/>
      <c r="L8" s="9"/>
      <c r="M8" s="9">
        <f>AVERAGE(F8,G8,H8,I8,J8,K8,L8)</f>
        <v>1448.6666666666667</v>
      </c>
      <c r="N8" s="9">
        <f t="shared" si="4"/>
        <v>1448.67</v>
      </c>
      <c r="O8" s="7">
        <f>COUNT(F8:L8)</f>
        <v>3</v>
      </c>
      <c r="P8" s="7">
        <f>STDEV(F8,G8,H8,I8,J8,K8,L8)</f>
        <v>386.72513925698377</v>
      </c>
      <c r="Q8" s="7">
        <f t="shared" si="7"/>
        <v>26.695246612309049</v>
      </c>
      <c r="R8" s="7" t="str">
        <f t="shared" si="8"/>
        <v>ОДНОРОДНЫЕ</v>
      </c>
      <c r="S8" s="9">
        <f>M8*E8</f>
        <v>4346</v>
      </c>
      <c r="T8" s="10">
        <f>SMALL(F8:K8,1)*E8</f>
        <v>3564</v>
      </c>
    </row>
    <row r="9" spans="1:25" s="20" customFormat="1" ht="51" x14ac:dyDescent="0.2">
      <c r="A9" s="6">
        <v>4</v>
      </c>
      <c r="B9" s="12" t="s">
        <v>34</v>
      </c>
      <c r="C9" s="6" t="s">
        <v>27</v>
      </c>
      <c r="D9" s="7" t="s">
        <v>31</v>
      </c>
      <c r="E9" s="8">
        <v>4</v>
      </c>
      <c r="F9" s="23">
        <v>921</v>
      </c>
      <c r="G9" s="22">
        <v>970</v>
      </c>
      <c r="H9" s="22">
        <v>1023.72</v>
      </c>
      <c r="I9" s="13"/>
      <c r="J9" s="13"/>
      <c r="K9" s="9"/>
      <c r="L9" s="9"/>
      <c r="M9" s="9">
        <f t="shared" ref="M9" si="11">AVERAGE(F9,G9,H9,I9,J9,K9,L9)</f>
        <v>971.57333333333338</v>
      </c>
      <c r="N9" s="9">
        <f t="shared" ref="N9" si="12">ROUND(M9,2)</f>
        <v>971.57</v>
      </c>
      <c r="O9" s="7">
        <f t="shared" ref="O9" si="13">COUNT(F9:L9)</f>
        <v>3</v>
      </c>
      <c r="P9" s="7">
        <f t="shared" ref="P9" si="14">STDEV(F9,G9,H9,I9,J9,K9,L9)</f>
        <v>51.378070548954398</v>
      </c>
      <c r="Q9" s="7">
        <f t="shared" ref="Q9" si="15">P9/M9*100</f>
        <v>5.2881309918916122</v>
      </c>
      <c r="R9" s="7" t="str">
        <f t="shared" ref="R9" si="16">IF(Q9&lt;33,"ОДНОРОДНЫЕ","НЕОДНОРОДНЫЕ")</f>
        <v>ОДНОРОДНЫЕ</v>
      </c>
      <c r="S9" s="9">
        <f t="shared" ref="S9" si="17">M9*E9</f>
        <v>3886.2933333333335</v>
      </c>
      <c r="T9" s="10">
        <f t="shared" ref="T9" si="18">SMALL(F9:K9,1)*E9</f>
        <v>3684</v>
      </c>
    </row>
    <row r="10" spans="1:25" s="20" customFormat="1" ht="39" customHeight="1" x14ac:dyDescent="0.2">
      <c r="A10" s="35" t="s">
        <v>26</v>
      </c>
      <c r="B10" s="35"/>
      <c r="C10" s="35"/>
      <c r="D10" s="35"/>
      <c r="E10" s="35"/>
      <c r="F10" s="35"/>
      <c r="G10" s="35"/>
      <c r="H10" s="35"/>
      <c r="I10" s="35"/>
      <c r="J10" s="35"/>
      <c r="K10" s="35"/>
      <c r="L10" s="35"/>
      <c r="M10" s="35"/>
      <c r="N10" s="35"/>
      <c r="O10" s="35"/>
      <c r="P10" s="35"/>
      <c r="Q10" s="35"/>
      <c r="R10" s="36"/>
      <c r="S10" s="9">
        <f>SUM(S6:S7)</f>
        <v>89943</v>
      </c>
      <c r="T10" s="10">
        <f>SUM(T6:T9)</f>
        <v>86998</v>
      </c>
    </row>
    <row r="11" spans="1:25" s="20" customFormat="1" ht="39" customHeight="1" x14ac:dyDescent="0.2">
      <c r="A11" s="37"/>
      <c r="B11" s="37"/>
      <c r="C11" s="37"/>
      <c r="D11" s="37"/>
      <c r="E11" s="37"/>
      <c r="F11" s="37"/>
      <c r="G11" s="37"/>
      <c r="H11" s="37"/>
      <c r="I11" s="37"/>
      <c r="J11" s="37"/>
      <c r="K11" s="37"/>
      <c r="L11" s="37"/>
      <c r="M11" s="37"/>
      <c r="N11" s="37"/>
      <c r="O11" s="37"/>
      <c r="P11" s="37"/>
      <c r="Q11" s="37"/>
      <c r="R11" s="37"/>
      <c r="S11" s="37"/>
      <c r="T11" s="37"/>
    </row>
    <row r="12" spans="1:25" ht="32.25" customHeight="1" x14ac:dyDescent="0.25">
      <c r="A12" s="28" t="s">
        <v>21</v>
      </c>
      <c r="B12" s="28"/>
      <c r="C12" s="28"/>
      <c r="Q12" s="21"/>
      <c r="R12" s="27"/>
      <c r="S12" s="27"/>
      <c r="T12" s="27"/>
      <c r="U12" s="16"/>
    </row>
    <row r="13" spans="1:25" ht="13.15" customHeight="1" x14ac:dyDescent="0.25">
      <c r="A13" s="17"/>
      <c r="B13" s="17"/>
      <c r="C13" s="17"/>
      <c r="G13" s="3"/>
      <c r="H13" s="3"/>
      <c r="I13" s="3"/>
      <c r="J13" s="3"/>
      <c r="K13" s="3"/>
      <c r="L13" s="3"/>
      <c r="M13" s="3"/>
      <c r="N13" s="3"/>
      <c r="O13" s="3"/>
      <c r="Q13" s="19" t="s">
        <v>0</v>
      </c>
      <c r="R13" s="26" t="s">
        <v>15</v>
      </c>
      <c r="S13" s="26"/>
      <c r="T13" s="26"/>
      <c r="U13" s="11"/>
      <c r="V13" s="3"/>
      <c r="W13" s="3"/>
      <c r="X13" s="3"/>
      <c r="Y13" s="3"/>
    </row>
    <row r="14" spans="1:25" ht="26.25" customHeight="1" x14ac:dyDescent="0.25">
      <c r="A14" s="28" t="s">
        <v>1</v>
      </c>
      <c r="B14" s="28"/>
      <c r="C14" s="28"/>
      <c r="G14" s="3"/>
      <c r="H14" s="3"/>
      <c r="I14" s="3"/>
      <c r="J14" s="3"/>
      <c r="K14" s="3"/>
      <c r="L14" s="3"/>
      <c r="M14" s="3"/>
      <c r="N14" s="3"/>
      <c r="O14" s="3"/>
      <c r="P14" s="3"/>
      <c r="Q14" s="21"/>
      <c r="R14" s="27" t="s">
        <v>2</v>
      </c>
      <c r="S14" s="27"/>
      <c r="T14" s="27"/>
      <c r="U14" s="3"/>
      <c r="V14" s="3"/>
      <c r="W14" s="3"/>
      <c r="X14" s="3"/>
      <c r="Y14" s="3"/>
    </row>
    <row r="15" spans="1:25" ht="13.15" customHeight="1" x14ac:dyDescent="0.25">
      <c r="A15" s="18"/>
      <c r="B15" s="18"/>
      <c r="C15" s="18"/>
      <c r="G15" s="3"/>
      <c r="H15" s="3"/>
      <c r="I15" s="3"/>
      <c r="J15" s="3"/>
      <c r="K15" s="3"/>
      <c r="L15" s="3"/>
      <c r="M15" s="3"/>
      <c r="N15" s="3"/>
      <c r="O15" s="3"/>
      <c r="P15" s="3"/>
      <c r="Q15" s="19" t="s">
        <v>0</v>
      </c>
      <c r="R15" s="26" t="s">
        <v>15</v>
      </c>
      <c r="S15" s="26"/>
      <c r="T15" s="26"/>
      <c r="U15" s="3"/>
      <c r="V15" s="3"/>
      <c r="W15" s="3"/>
      <c r="X15" s="3"/>
      <c r="Y15" s="3"/>
    </row>
  </sheetData>
  <mergeCells count="31">
    <mergeCell ref="R15:T15"/>
    <mergeCell ref="A12:C12"/>
    <mergeCell ref="R3:R5"/>
    <mergeCell ref="S3:S5"/>
    <mergeCell ref="T3:T5"/>
    <mergeCell ref="A4:A5"/>
    <mergeCell ref="B4:B5"/>
    <mergeCell ref="C4:C5"/>
    <mergeCell ref="D4:E4"/>
    <mergeCell ref="L3:L4"/>
    <mergeCell ref="M3:M5"/>
    <mergeCell ref="N3:N5"/>
    <mergeCell ref="O3:O5"/>
    <mergeCell ref="P3:P5"/>
    <mergeCell ref="Q3:Q5"/>
    <mergeCell ref="P1:T1"/>
    <mergeCell ref="R13:T13"/>
    <mergeCell ref="R12:T12"/>
    <mergeCell ref="A14:C14"/>
    <mergeCell ref="R14:T14"/>
    <mergeCell ref="A2:T2"/>
    <mergeCell ref="A3:B3"/>
    <mergeCell ref="C3:E3"/>
    <mergeCell ref="F3:F4"/>
    <mergeCell ref="G3:G4"/>
    <mergeCell ref="J3:J4"/>
    <mergeCell ref="K3:K4"/>
    <mergeCell ref="H3:H4"/>
    <mergeCell ref="I3:I4"/>
    <mergeCell ref="A10:R10"/>
    <mergeCell ref="A11:T11"/>
  </mergeCells>
  <conditionalFormatting sqref="R6">
    <cfRule type="containsText" dxfId="32" priority="47" operator="containsText" text="ОДНОРОДНЫЕ">
      <formula>NOT(ISERROR(SEARCH("ОДНОРОДНЫЕ",R6)))</formula>
    </cfRule>
    <cfRule type="containsText" dxfId="31" priority="48" operator="containsText" text="НЕОДНОРОДНЫЕ">
      <formula>NOT(ISERROR(SEARCH("НЕОДНОРОДНЫЕ",R6)))</formula>
    </cfRule>
    <cfRule type="containsText" dxfId="30" priority="49" operator="containsText" text="НЕ">
      <formula>NOT(ISERROR(SEARCH("НЕ",R6)))</formula>
    </cfRule>
    <cfRule type="containsText" dxfId="29" priority="50" operator="containsText" text="ОДНОРОДНЫЕ">
      <formula>NOT(ISERROR(SEARCH("ОДНОРОДНЫЕ",R6)))</formula>
    </cfRule>
    <cfRule type="containsText" dxfId="28" priority="51" operator="containsText" text="НЕОДНОРОДНЫЕ">
      <formula>NOT(ISERROR(SEARCH("НЕОДНОРОДНЫЕ",R6)))</formula>
    </cfRule>
  </conditionalFormatting>
  <conditionalFormatting sqref="R6:R7">
    <cfRule type="containsText" dxfId="27" priority="45" operator="containsText" text="НЕОДНОРОДНЫЕ">
      <formula>NOT(ISERROR(SEARCH("НЕОДНОРОДНЫЕ",R6)))</formula>
    </cfRule>
  </conditionalFormatting>
  <conditionalFormatting sqref="R7">
    <cfRule type="containsText" dxfId="26" priority="41" operator="containsText" text="ОДНОРОДНЫЕ">
      <formula>NOT(ISERROR(SEARCH("ОДНОРОДНЫЕ",R7)))</formula>
    </cfRule>
    <cfRule type="containsText" dxfId="25" priority="42" operator="containsText" text="НЕОДНОРОДНЫЕ">
      <formula>NOT(ISERROR(SEARCH("НЕОДНОРОДНЫЕ",R7)))</formula>
    </cfRule>
    <cfRule type="containsText" dxfId="24" priority="43" operator="containsText" text="НЕ">
      <formula>NOT(ISERROR(SEARCH("НЕ",R7)))</formula>
    </cfRule>
    <cfRule type="containsText" dxfId="23" priority="44" operator="containsText" text="ОДНОРОДНЫЕ">
      <formula>NOT(ISERROR(SEARCH("ОДНОРОДНЫЕ",R7)))</formula>
    </cfRule>
  </conditionalFormatting>
  <conditionalFormatting sqref="R7:R8">
    <cfRule type="containsText" dxfId="22" priority="33" operator="containsText" text="НЕОДНОРОДНЫЕ">
      <formula>NOT(ISERROR(SEARCH("НЕОДНОРОДНЫЕ",R7)))</formula>
    </cfRule>
  </conditionalFormatting>
  <conditionalFormatting sqref="R8">
    <cfRule type="containsText" dxfId="21" priority="29" operator="containsText" text="ОДНОРОДНЫЕ">
      <formula>NOT(ISERROR(SEARCH("ОДНОРОДНЫЕ",R8)))</formula>
    </cfRule>
    <cfRule type="containsText" dxfId="20" priority="30" operator="containsText" text="НЕОДНОРОДНЫЕ">
      <formula>NOT(ISERROR(SEARCH("НЕОДНОРОДНЫЕ",R8)))</formula>
    </cfRule>
    <cfRule type="containsText" dxfId="19" priority="31" operator="containsText" text="НЕ">
      <formula>NOT(ISERROR(SEARCH("НЕ",R8)))</formula>
    </cfRule>
    <cfRule type="containsText" dxfId="18" priority="32" operator="containsText" text="ОДНОРОДНЫЕ">
      <formula>NOT(ISERROR(SEARCH("ОДНОРОДНЫЕ",R8)))</formula>
    </cfRule>
  </conditionalFormatting>
  <conditionalFormatting sqref="R8:R9">
    <cfRule type="containsText" dxfId="17" priority="28" operator="containsText" text="НЕОДНОРОДНЫЕ">
      <formula>NOT(ISERROR(SEARCH("НЕОДНОРОДНЫЕ",R8)))</formula>
    </cfRule>
  </conditionalFormatting>
  <conditionalFormatting sqref="R9">
    <cfRule type="containsText" dxfId="16" priority="23" operator="containsText" text="НЕОДНОРОДНЫЕ">
      <formula>NOT(ISERROR(SEARCH("НЕОДНОРОДНЫЕ",R9)))</formula>
    </cfRule>
    <cfRule type="containsText" dxfId="15" priority="24" operator="containsText" text="ОДНОРОДНЫЕ">
      <formula>NOT(ISERROR(SEARCH("ОДНОРОДНЫЕ",R9)))</formula>
    </cfRule>
    <cfRule type="containsText" dxfId="14" priority="25" operator="containsText" text="НЕОДНОРОДНЫЕ">
      <formula>NOT(ISERROR(SEARCH("НЕОДНОРОДНЫЕ",R9)))</formula>
    </cfRule>
    <cfRule type="containsText" dxfId="13" priority="26" operator="containsText" text="НЕ">
      <formula>NOT(ISERROR(SEARCH("НЕ",R9)))</formula>
    </cfRule>
    <cfRule type="containsText" dxfId="12" priority="27" operator="containsText" text="ОДНОРОДНЫЕ">
      <formula>NOT(ISERROR(SEARCH("ОДНОРОДНЫЕ",R9)))</formula>
    </cfRule>
  </conditionalFormatting>
  <pageMargins left="0.23622047244094491" right="0.23622047244094491"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workbookViewId="0">
      <selection activeCell="G12" sqref="G12"/>
    </sheetView>
  </sheetViews>
  <sheetFormatPr defaultColWidth="9.140625" defaultRowHeight="15" x14ac:dyDescent="0.25"/>
  <cols>
    <col min="1" max="1" width="3.140625" style="14" customWidth="1"/>
    <col min="2" max="2" width="23.5703125" style="14" customWidth="1"/>
    <col min="3" max="3" width="8.28515625" style="14" customWidth="1"/>
    <col min="4" max="5" width="6.5703125" style="14" customWidth="1"/>
    <col min="6" max="8" width="12.5703125" style="14" customWidth="1"/>
    <col min="9" max="12" width="12.5703125" style="14" hidden="1" customWidth="1"/>
    <col min="13" max="13" width="12.5703125" style="14" customWidth="1"/>
    <col min="14" max="14" width="12.5703125" style="14" hidden="1" customWidth="1"/>
    <col min="15" max="15" width="10.5703125" style="14" hidden="1" customWidth="1"/>
    <col min="16" max="17" width="10.5703125" style="14" customWidth="1"/>
    <col min="18" max="20" width="13.5703125" style="14" customWidth="1"/>
    <col min="21" max="21" width="14.28515625" style="14" customWidth="1"/>
    <col min="22" max="22" width="22.7109375" style="14" customWidth="1"/>
    <col min="23" max="23" width="3" style="14" customWidth="1"/>
    <col min="24" max="24" width="0" style="14" hidden="1" customWidth="1"/>
    <col min="25" max="25" width="9.5703125" style="14" hidden="1" customWidth="1"/>
    <col min="26" max="16384" width="9.140625" style="14"/>
  </cols>
  <sheetData>
    <row r="1" spans="1:25" s="1" customFormat="1" ht="74.25" customHeight="1" x14ac:dyDescent="0.2">
      <c r="P1" s="25"/>
      <c r="Q1" s="25"/>
      <c r="R1" s="25"/>
      <c r="S1" s="25"/>
      <c r="T1" s="25"/>
      <c r="U1" s="2"/>
      <c r="V1" s="2"/>
    </row>
    <row r="2" spans="1:25" ht="60" customHeight="1" x14ac:dyDescent="0.25">
      <c r="A2" s="29" t="s">
        <v>37</v>
      </c>
      <c r="B2" s="29"/>
      <c r="C2" s="29"/>
      <c r="D2" s="29"/>
      <c r="E2" s="29"/>
      <c r="F2" s="29"/>
      <c r="G2" s="29"/>
      <c r="H2" s="29"/>
      <c r="I2" s="29"/>
      <c r="J2" s="29"/>
      <c r="K2" s="29"/>
      <c r="L2" s="29"/>
      <c r="M2" s="29"/>
      <c r="N2" s="29"/>
      <c r="O2" s="29"/>
      <c r="P2" s="29"/>
      <c r="Q2" s="29"/>
      <c r="R2" s="29"/>
      <c r="S2" s="29"/>
      <c r="T2" s="29"/>
      <c r="U2" s="15"/>
      <c r="V2" s="15"/>
      <c r="W2" s="15"/>
      <c r="X2" s="15"/>
      <c r="Y2" s="15"/>
    </row>
    <row r="3" spans="1:25" s="20" customFormat="1" ht="35.85" customHeight="1" x14ac:dyDescent="0.2">
      <c r="A3" s="30" t="s">
        <v>20</v>
      </c>
      <c r="B3" s="30"/>
      <c r="C3" s="31">
        <f>VALUE(T7)</f>
        <v>122100</v>
      </c>
      <c r="D3" s="31"/>
      <c r="E3" s="31"/>
      <c r="F3" s="32" t="s">
        <v>38</v>
      </c>
      <c r="G3" s="32" t="s">
        <v>39</v>
      </c>
      <c r="H3" s="32" t="s">
        <v>40</v>
      </c>
      <c r="I3" s="33" t="s">
        <v>3</v>
      </c>
      <c r="J3" s="33" t="s">
        <v>4</v>
      </c>
      <c r="K3" s="32" t="s">
        <v>3</v>
      </c>
      <c r="L3" s="33" t="s">
        <v>18</v>
      </c>
      <c r="M3" s="32" t="s">
        <v>16</v>
      </c>
      <c r="N3" s="32" t="s">
        <v>5</v>
      </c>
      <c r="O3" s="30" t="s">
        <v>6</v>
      </c>
      <c r="P3" s="30" t="s">
        <v>7</v>
      </c>
      <c r="Q3" s="30" t="s">
        <v>17</v>
      </c>
      <c r="R3" s="30" t="s">
        <v>8</v>
      </c>
      <c r="S3" s="32" t="s">
        <v>22</v>
      </c>
      <c r="T3" s="38" t="s">
        <v>23</v>
      </c>
    </row>
    <row r="4" spans="1:25" s="20" customFormat="1" ht="12.75" x14ac:dyDescent="0.2">
      <c r="A4" s="30" t="s">
        <v>9</v>
      </c>
      <c r="B4" s="30" t="s">
        <v>10</v>
      </c>
      <c r="C4" s="39" t="s">
        <v>25</v>
      </c>
      <c r="D4" s="30" t="s">
        <v>11</v>
      </c>
      <c r="E4" s="30"/>
      <c r="F4" s="32"/>
      <c r="G4" s="32"/>
      <c r="H4" s="32"/>
      <c r="I4" s="34"/>
      <c r="J4" s="34"/>
      <c r="K4" s="32"/>
      <c r="L4" s="34"/>
      <c r="M4" s="32"/>
      <c r="N4" s="32"/>
      <c r="O4" s="30"/>
      <c r="P4" s="30"/>
      <c r="Q4" s="30"/>
      <c r="R4" s="30"/>
      <c r="S4" s="32"/>
      <c r="T4" s="38"/>
    </row>
    <row r="5" spans="1:25" s="20" customFormat="1" ht="25.5" x14ac:dyDescent="0.2">
      <c r="A5" s="30"/>
      <c r="B5" s="30"/>
      <c r="C5" s="39"/>
      <c r="D5" s="4" t="s">
        <v>12</v>
      </c>
      <c r="E5" s="4" t="s">
        <v>13</v>
      </c>
      <c r="F5" s="5" t="s">
        <v>14</v>
      </c>
      <c r="G5" s="5" t="s">
        <v>14</v>
      </c>
      <c r="H5" s="5" t="s">
        <v>14</v>
      </c>
      <c r="I5" s="5"/>
      <c r="J5" s="5"/>
      <c r="K5" s="5" t="s">
        <v>14</v>
      </c>
      <c r="L5" s="5" t="s">
        <v>14</v>
      </c>
      <c r="M5" s="32"/>
      <c r="N5" s="32"/>
      <c r="O5" s="30"/>
      <c r="P5" s="30"/>
      <c r="Q5" s="30"/>
      <c r="R5" s="30"/>
      <c r="S5" s="32"/>
      <c r="T5" s="38"/>
    </row>
    <row r="6" spans="1:25" s="20" customFormat="1" ht="76.5" x14ac:dyDescent="0.2">
      <c r="A6" s="4"/>
      <c r="B6" s="4" t="s">
        <v>36</v>
      </c>
      <c r="C6" s="7"/>
      <c r="D6" s="4" t="s">
        <v>31</v>
      </c>
      <c r="E6" s="4">
        <v>33</v>
      </c>
      <c r="F6" s="24">
        <v>3700</v>
      </c>
      <c r="G6" s="5">
        <v>3700</v>
      </c>
      <c r="H6" s="5">
        <v>3700</v>
      </c>
      <c r="I6" s="5"/>
      <c r="J6" s="5"/>
      <c r="K6" s="5"/>
      <c r="L6" s="5"/>
      <c r="M6" s="9">
        <f>AVERAGE(F6,G6,H6,I6,J6,K6,L6)</f>
        <v>3700</v>
      </c>
      <c r="N6" s="5"/>
      <c r="O6" s="4"/>
      <c r="P6" s="7">
        <f t="shared" ref="P6" si="0">STDEV(F6,G6,H6,I6,J6,K6,L6)</f>
        <v>0</v>
      </c>
      <c r="Q6" s="7">
        <f t="shared" ref="Q6" si="1">P6/M6*100</f>
        <v>0</v>
      </c>
      <c r="R6" s="7" t="str">
        <f t="shared" ref="R6" si="2">IF(Q6&lt;33,"ОДНОРОДНЫЕ","НЕОДНОРОДНЫЕ")</f>
        <v>ОДНОРОДНЫЕ</v>
      </c>
      <c r="S6" s="9">
        <f t="shared" ref="S6" si="3">M6*E6</f>
        <v>122100</v>
      </c>
      <c r="T6" s="10">
        <f t="shared" ref="T6" si="4">SMALL(F6:H6,1)*E6</f>
        <v>122100</v>
      </c>
    </row>
    <row r="7" spans="1:25" s="20" customFormat="1" ht="39" customHeight="1" x14ac:dyDescent="0.2">
      <c r="A7" s="36" t="s">
        <v>26</v>
      </c>
      <c r="B7" s="40"/>
      <c r="C7" s="40"/>
      <c r="D7" s="40"/>
      <c r="E7" s="40"/>
      <c r="F7" s="40"/>
      <c r="G7" s="40"/>
      <c r="H7" s="40"/>
      <c r="I7" s="40"/>
      <c r="J7" s="40"/>
      <c r="K7" s="40"/>
      <c r="L7" s="40"/>
      <c r="M7" s="40"/>
      <c r="N7" s="40"/>
      <c r="O7" s="40"/>
      <c r="P7" s="40"/>
      <c r="Q7" s="40"/>
      <c r="R7" s="41"/>
      <c r="S7" s="9">
        <f>SUM(S6:S6)</f>
        <v>122100</v>
      </c>
      <c r="T7" s="10">
        <f>SUM(T6:T6)</f>
        <v>122100</v>
      </c>
    </row>
    <row r="8" spans="1:25" s="20" customFormat="1" ht="21" hidden="1" customHeight="1" x14ac:dyDescent="0.2">
      <c r="A8" s="42"/>
      <c r="B8" s="42"/>
      <c r="C8" s="42"/>
      <c r="D8" s="42"/>
      <c r="E8" s="42"/>
      <c r="F8" s="42"/>
      <c r="G8" s="42"/>
      <c r="H8" s="42"/>
      <c r="I8" s="42"/>
      <c r="J8" s="42"/>
      <c r="K8" s="42"/>
      <c r="L8" s="42"/>
      <c r="M8" s="42"/>
      <c r="N8" s="42"/>
      <c r="O8" s="42"/>
      <c r="P8" s="42"/>
      <c r="Q8" s="42"/>
      <c r="R8" s="42"/>
      <c r="S8" s="42"/>
      <c r="T8" s="42"/>
    </row>
    <row r="9" spans="1:25" ht="32.25" hidden="1" customHeight="1" x14ac:dyDescent="0.25">
      <c r="A9" s="28" t="s">
        <v>21</v>
      </c>
      <c r="B9" s="28"/>
      <c r="C9" s="28"/>
      <c r="Q9" s="21"/>
      <c r="R9" s="27"/>
      <c r="S9" s="27"/>
      <c r="T9" s="27"/>
      <c r="U9" s="16"/>
    </row>
    <row r="10" spans="1:25" ht="13.15" customHeight="1" x14ac:dyDescent="0.25">
      <c r="A10" s="17"/>
      <c r="B10" s="17"/>
      <c r="C10" s="17"/>
      <c r="G10" s="3"/>
      <c r="H10" s="3"/>
      <c r="I10" s="3"/>
      <c r="J10" s="3"/>
      <c r="K10" s="3"/>
      <c r="L10" s="3"/>
      <c r="M10" s="3"/>
      <c r="N10" s="3"/>
      <c r="O10" s="3"/>
      <c r="Q10" s="19"/>
      <c r="R10" s="26"/>
      <c r="S10" s="26"/>
      <c r="T10" s="26"/>
      <c r="U10" s="11"/>
      <c r="V10" s="3"/>
      <c r="W10" s="3"/>
      <c r="X10" s="3"/>
      <c r="Y10" s="3"/>
    </row>
    <row r="11" spans="1:25" ht="26.25" customHeight="1" x14ac:dyDescent="0.25">
      <c r="A11" s="43" t="s">
        <v>1</v>
      </c>
      <c r="B11" s="43"/>
      <c r="C11" s="43"/>
      <c r="G11" s="3"/>
      <c r="H11" s="3"/>
      <c r="I11" s="3"/>
      <c r="J11" s="3"/>
      <c r="K11" s="3"/>
      <c r="L11" s="3"/>
      <c r="M11" s="3"/>
      <c r="N11" s="3"/>
      <c r="O11" s="3"/>
      <c r="P11" s="3"/>
      <c r="Q11" s="21"/>
      <c r="R11" s="27" t="s">
        <v>2</v>
      </c>
      <c r="S11" s="27"/>
      <c r="T11" s="27"/>
      <c r="U11" s="3"/>
      <c r="V11" s="3"/>
      <c r="W11" s="3"/>
      <c r="X11" s="3"/>
      <c r="Y11" s="3"/>
    </row>
    <row r="12" spans="1:25" ht="13.15" customHeight="1" x14ac:dyDescent="0.25">
      <c r="A12" s="18"/>
      <c r="B12" s="18"/>
      <c r="C12" s="18"/>
      <c r="G12" s="3"/>
      <c r="H12" s="3"/>
      <c r="I12" s="3"/>
      <c r="J12" s="3"/>
      <c r="K12" s="3"/>
      <c r="L12" s="3"/>
      <c r="M12" s="3"/>
      <c r="N12" s="3"/>
      <c r="O12" s="3"/>
      <c r="P12" s="3"/>
      <c r="Q12" s="19" t="s">
        <v>0</v>
      </c>
      <c r="R12" s="26" t="s">
        <v>15</v>
      </c>
      <c r="S12" s="26"/>
      <c r="T12" s="26"/>
      <c r="U12" s="3"/>
      <c r="V12" s="3"/>
      <c r="W12" s="3"/>
      <c r="X12" s="3"/>
      <c r="Y12" s="3"/>
    </row>
  </sheetData>
  <mergeCells count="30">
    <mergeCell ref="P3:P5"/>
    <mergeCell ref="Q3:Q5"/>
    <mergeCell ref="R12:T12"/>
    <mergeCell ref="A7:R7"/>
    <mergeCell ref="A8:T8"/>
    <mergeCell ref="A9:C9"/>
    <mergeCell ref="R9:T9"/>
    <mergeCell ref="R10:T10"/>
    <mergeCell ref="R11:T11"/>
    <mergeCell ref="D4:E4"/>
    <mergeCell ref="L3:L4"/>
    <mergeCell ref="M3:M5"/>
    <mergeCell ref="N3:N5"/>
    <mergeCell ref="O3:O5"/>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s>
  <conditionalFormatting sqref="R6">
    <cfRule type="containsText" dxfId="11" priority="35" operator="containsText" text="ОДНОРОДНЫЕ">
      <formula>NOT(ISERROR(SEARCH("ОДНОРОДНЫЕ",R6)))</formula>
    </cfRule>
    <cfRule type="containsText" dxfId="10" priority="36" operator="containsText" text="НЕОДНОРОДНЫЕ">
      <formula>NOT(ISERROR(SEARCH("НЕОДНОРОДНЫЕ",R6)))</formula>
    </cfRule>
    <cfRule type="containsText" dxfId="9" priority="37" operator="containsText" text="НЕ">
      <formula>NOT(ISERROR(SEARCH("НЕ",R6)))</formula>
    </cfRule>
    <cfRule type="containsText" dxfId="8" priority="38" operator="containsText" text="ОДНОРОДНЫЕ">
      <formula>NOT(ISERROR(SEARCH("ОДНОРОДНЫЕ",R6)))</formula>
    </cfRule>
    <cfRule type="containsText" dxfId="7" priority="79" operator="containsText" text="ОДНОРОДНЫЕ">
      <formula>NOT(ISERROR(SEARCH("ОДНОРОДНЫЕ",R6)))</formula>
    </cfRule>
    <cfRule type="containsText" dxfId="6" priority="80" operator="containsText" text="НЕОДНОРОДНЫЕ">
      <formula>NOT(ISERROR(SEARCH("НЕОДНОРОДНЫЕ",R6)))</formula>
    </cfRule>
    <cfRule type="containsText" dxfId="5" priority="81" operator="containsText" text="НЕ">
      <formula>NOT(ISERROR(SEARCH("НЕ",R6)))</formula>
    </cfRule>
    <cfRule type="containsText" dxfId="4" priority="82" operator="containsText" text="ОДНОРОДНЫЕ">
      <formula>NOT(ISERROR(SEARCH("ОДНОРОДНЫЕ",R6)))</formula>
    </cfRule>
    <cfRule type="containsText" dxfId="3" priority="83" operator="containsText" text="НЕОДНОРОДНЫЕ">
      <formula>NOT(ISERROR(SEARCH("НЕОДНОРОДНЫЕ",R6)))</formula>
    </cfRule>
  </conditionalFormatting>
  <conditionalFormatting sqref="R6">
    <cfRule type="containsText" dxfId="2" priority="34" operator="containsText" text="НЕОДНОРОДНЫЕ">
      <formula>NOT(ISERROR(SEARCH("НЕОДНОРОДНЫЕ",R6)))</formula>
    </cfRule>
    <cfRule type="containsText" dxfId="1" priority="39" operator="containsText" text="НЕОДНОРОДНЫЕ">
      <formula>NOT(ISERROR(SEARCH("НЕОДНОРОДНЫЕ",R6)))</formula>
    </cfRule>
    <cfRule type="containsText" dxfId="0" priority="78" operator="containsText" text="НЕОДНОРОДНЫЕ">
      <formula>NOT(ISERROR(SEARCH("НЕОДНОРОДНЫЕ",R6)))</formula>
    </cfRule>
  </conditionalFormatting>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2</vt:lpstr>
      <vt:lpstr>Лист1</vt:lpstr>
      <vt:lpstr>'2'!_Hlk196143109</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2026-06-16T08:42:24Z</cp:lastPrinted>
  <dcterms:created xsi:type="dcterms:W3CDTF">2022-08-17T08:59:46Z</dcterms:created>
  <dcterms:modified xsi:type="dcterms:W3CDTF">2026-06-17T08:36:06Z</dcterms:modified>
</cp:coreProperties>
</file>