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linaos\Desktop\КТС\"/>
    </mc:Choice>
  </mc:AlternateContent>
  <bookViews>
    <workbookView xWindow="0" yWindow="0" windowWidth="28800" windowHeight="12300"/>
  </bookViews>
  <sheets>
    <sheet name="лист 1" sheetId="13" r:id="rId1"/>
  </sheets>
  <calcPr calcId="162913" refMode="R1C1"/>
</workbook>
</file>

<file path=xl/calcChain.xml><?xml version="1.0" encoding="utf-8"?>
<calcChain xmlns="http://schemas.openxmlformats.org/spreadsheetml/2006/main">
  <c r="J10" i="13" l="1"/>
  <c r="I11" i="13" l="1"/>
  <c r="G11" i="13"/>
  <c r="E11" i="13"/>
  <c r="J11" i="13" l="1"/>
  <c r="K10" i="13" l="1"/>
  <c r="K11" i="13" s="1"/>
  <c r="H10" i="13"/>
  <c r="H11" i="13" s="1"/>
  <c r="F10" i="13"/>
  <c r="F11" i="13" s="1"/>
  <c r="L10" i="13" l="1"/>
  <c r="Q10" i="13" s="1"/>
  <c r="L11" i="13" l="1"/>
  <c r="Q11" i="13"/>
  <c r="M10" i="13"/>
  <c r="M11" i="13" s="1"/>
  <c r="P10" i="13"/>
  <c r="P11" i="13" s="1"/>
  <c r="O10" i="13"/>
  <c r="O11" i="13" s="1"/>
  <c r="N10" i="13" l="1"/>
  <c r="N11" i="13" s="1"/>
</calcChain>
</file>

<file path=xl/sharedStrings.xml><?xml version="1.0" encoding="utf-8"?>
<sst xmlns="http://schemas.openxmlformats.org/spreadsheetml/2006/main" count="35" uniqueCount="25">
  <si>
    <t>Наименование предмета контракта</t>
  </si>
  <si>
    <t>Количество</t>
  </si>
  <si>
    <t>Цена за ед., руб.</t>
  </si>
  <si>
    <t xml:space="preserve">Среднее квадратичное 
отклонение
</t>
  </si>
  <si>
    <t xml:space="preserve">Коэффициент вариации (%)*
</t>
  </si>
  <si>
    <t>№</t>
  </si>
  <si>
    <t>Всего</t>
  </si>
  <si>
    <t>Расчет начальной (максимальной) цены контракта</t>
  </si>
  <si>
    <t>за единицу</t>
  </si>
  <si>
    <t>итого</t>
  </si>
  <si>
    <t>(гр.5= гр.3 х гр. 4)</t>
  </si>
  <si>
    <t>(гр.7= гр.3 х гр. 6)</t>
  </si>
  <si>
    <t>(гр.9= гр.3 х гр. 8)</t>
  </si>
  <si>
    <t>(гр.11= гр.3 х гр. 10)</t>
  </si>
  <si>
    <t>Начальная (максимальная) цена контракта** (руб.)</t>
  </si>
  <si>
    <r>
      <t xml:space="preserve">         </t>
    </r>
    <r>
      <rPr>
        <sz val="12"/>
        <color theme="1"/>
        <rFont val="Times New Roman"/>
        <family val="1"/>
        <charset val="204"/>
      </rPr>
      <t>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  </r>
  </si>
  <si>
    <t>Приложение №1 к Извещению</t>
  </si>
  <si>
    <t>Ед. изм.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</si>
  <si>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</si>
  <si>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>Минимальная арифметическая величина цены (руб.)</t>
  </si>
  <si>
    <t>усл.ед.</t>
  </si>
  <si>
    <t xml:space="preserve">услуги по контролю технического состояния медицинских изделий </t>
  </si>
  <si>
    <t>КП №1                                                         Вх. № 1038/26 от 02.07.26</t>
  </si>
  <si>
    <t>КП №2                                                         Вх. № 1042/26 от 03.07.26</t>
  </si>
  <si>
    <t>КП №3                                                         Вх. № 1048/26 от 06.07.26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</si>
</sst>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NumberFormat="1" applyAlignment="1">
      <alignment vertical="center" wrapText="1"/>
    </xf>
    <xf numFmtId="0" fontId="3" fillId="0" borderId="0" xfId="0" applyFont="1"/>
    <xf numFmtId="0" fontId="4" fillId="0" borderId="0" xfId="0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4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 shrinkToFit="1"/>
    </xf>
    <xf numFmtId="0" fontId="0" fillId="0" borderId="0" xfId="0" applyFill="1"/>
    <xf numFmtId="0" fontId="3" fillId="0" borderId="1" xfId="0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shrinkToFi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zoomScale="85" zoomScaleNormal="85" workbookViewId="0">
      <selection activeCell="L18" sqref="L18"/>
    </sheetView>
  </sheetViews>
  <sheetFormatPr defaultRowHeight="15" x14ac:dyDescent="0.25"/>
  <cols>
    <col min="1" max="1" width="4.5703125" style="2" customWidth="1"/>
    <col min="2" max="2" width="33.42578125" style="2" customWidth="1"/>
    <col min="3" max="3" width="10.85546875" style="2" customWidth="1"/>
    <col min="4" max="4" width="7.28515625" style="2" customWidth="1"/>
    <col min="5" max="5" width="12.7109375" style="2" customWidth="1"/>
    <col min="6" max="6" width="14.5703125" style="2" customWidth="1"/>
    <col min="7" max="7" width="12.7109375" style="2" customWidth="1"/>
    <col min="8" max="8" width="14.7109375" style="2" customWidth="1"/>
    <col min="9" max="9" width="12.7109375" style="2" customWidth="1"/>
    <col min="10" max="10" width="15.28515625" style="2" customWidth="1"/>
    <col min="11" max="12" width="12.7109375" style="6" customWidth="1"/>
    <col min="13" max="13" width="8.7109375" style="2" customWidth="1"/>
    <col min="14" max="14" width="11.85546875" style="2" customWidth="1"/>
    <col min="15" max="16" width="8.7109375" style="2" customWidth="1"/>
    <col min="17" max="17" width="15.85546875" style="2" customWidth="1"/>
  </cols>
  <sheetData>
    <row r="1" spans="1:17" ht="38.450000000000003" customHeight="1" x14ac:dyDescent="0.2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9" customFormat="1" ht="15.75" x14ac:dyDescent="0.2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s="9" customFormat="1" ht="18.75" customHeight="1" x14ac:dyDescent="0.25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s="9" customFormat="1" ht="96.75" customHeight="1" x14ac:dyDescent="0.25">
      <c r="A4" s="33" t="s">
        <v>15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15" customHeight="1" x14ac:dyDescent="0.25">
      <c r="A5" s="34" t="s">
        <v>5</v>
      </c>
      <c r="B5" s="35" t="s">
        <v>0</v>
      </c>
      <c r="C5" s="35" t="s">
        <v>17</v>
      </c>
      <c r="D5" s="36" t="s">
        <v>1</v>
      </c>
      <c r="E5" s="37" t="s">
        <v>2</v>
      </c>
      <c r="F5" s="37"/>
      <c r="G5" s="37"/>
      <c r="H5" s="37"/>
      <c r="I5" s="37"/>
      <c r="J5" s="37"/>
      <c r="K5" s="38" t="s">
        <v>19</v>
      </c>
      <c r="L5" s="38"/>
      <c r="M5" s="26" t="s">
        <v>3</v>
      </c>
      <c r="N5" s="26"/>
      <c r="O5" s="26" t="s">
        <v>4</v>
      </c>
      <c r="P5" s="26"/>
      <c r="Q5" s="26" t="s">
        <v>14</v>
      </c>
    </row>
    <row r="6" spans="1:17" s="1" customFormat="1" ht="57.75" customHeight="1" x14ac:dyDescent="0.25">
      <c r="A6" s="34"/>
      <c r="B6" s="35"/>
      <c r="C6" s="35"/>
      <c r="D6" s="36"/>
      <c r="E6" s="27" t="s">
        <v>22</v>
      </c>
      <c r="F6" s="27"/>
      <c r="G6" s="27" t="s">
        <v>23</v>
      </c>
      <c r="H6" s="27"/>
      <c r="I6" s="39" t="s">
        <v>24</v>
      </c>
      <c r="J6" s="39"/>
      <c r="K6" s="38"/>
      <c r="L6" s="38"/>
      <c r="M6" s="26"/>
      <c r="N6" s="26"/>
      <c r="O6" s="26"/>
      <c r="P6" s="26"/>
      <c r="Q6" s="26"/>
    </row>
    <row r="7" spans="1:17" s="1" customFormat="1" ht="16.5" customHeight="1" x14ac:dyDescent="0.25">
      <c r="A7" s="34"/>
      <c r="B7" s="35"/>
      <c r="C7" s="35"/>
      <c r="D7" s="36"/>
      <c r="E7" s="11" t="s">
        <v>8</v>
      </c>
      <c r="F7" s="11" t="s">
        <v>9</v>
      </c>
      <c r="G7" s="11" t="s">
        <v>8</v>
      </c>
      <c r="H7" s="11" t="s">
        <v>9</v>
      </c>
      <c r="I7" s="11" t="s">
        <v>8</v>
      </c>
      <c r="J7" s="11" t="s">
        <v>9</v>
      </c>
      <c r="K7" s="11" t="s">
        <v>8</v>
      </c>
      <c r="L7" s="11" t="s">
        <v>9</v>
      </c>
      <c r="M7" s="11" t="s">
        <v>8</v>
      </c>
      <c r="N7" s="11" t="s">
        <v>9</v>
      </c>
      <c r="O7" s="11" t="s">
        <v>8</v>
      </c>
      <c r="P7" s="11" t="s">
        <v>9</v>
      </c>
      <c r="Q7" s="26"/>
    </row>
    <row r="8" spans="1:17" s="1" customFormat="1" ht="12.75" customHeight="1" x14ac:dyDescent="0.25">
      <c r="A8" s="12">
        <v>1</v>
      </c>
      <c r="B8" s="13">
        <v>2</v>
      </c>
      <c r="C8" s="13"/>
      <c r="D8" s="13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14</v>
      </c>
      <c r="P8" s="14">
        <v>15</v>
      </c>
      <c r="Q8" s="19">
        <v>16</v>
      </c>
    </row>
    <row r="9" spans="1:17" s="1" customFormat="1" ht="12" customHeight="1" x14ac:dyDescent="0.2">
      <c r="A9" s="28"/>
      <c r="B9" s="28"/>
      <c r="C9" s="28"/>
      <c r="D9" s="28"/>
      <c r="E9" s="29" t="s">
        <v>10</v>
      </c>
      <c r="F9" s="29"/>
      <c r="G9" s="29" t="s">
        <v>11</v>
      </c>
      <c r="H9" s="29"/>
      <c r="I9" s="29" t="s">
        <v>12</v>
      </c>
      <c r="J9" s="29"/>
      <c r="K9" s="29" t="s">
        <v>13</v>
      </c>
      <c r="L9" s="29"/>
      <c r="M9" s="15"/>
      <c r="N9" s="15"/>
      <c r="O9" s="15"/>
      <c r="P9" s="15"/>
      <c r="Q9" s="20"/>
    </row>
    <row r="10" spans="1:17" ht="26.25" x14ac:dyDescent="0.25">
      <c r="A10" s="10">
        <v>1</v>
      </c>
      <c r="B10" s="21" t="s">
        <v>21</v>
      </c>
      <c r="C10" s="22" t="s">
        <v>20</v>
      </c>
      <c r="D10" s="23">
        <v>1</v>
      </c>
      <c r="E10" s="23">
        <v>63800</v>
      </c>
      <c r="F10" s="24">
        <f t="shared" ref="F10" si="0">ROUND(D10*E10,2)</f>
        <v>63800</v>
      </c>
      <c r="G10" s="23">
        <v>69300</v>
      </c>
      <c r="H10" s="24">
        <f t="shared" ref="H10" si="1">ROUND(D10*G10,2)</f>
        <v>69300</v>
      </c>
      <c r="I10" s="23">
        <v>76500</v>
      </c>
      <c r="J10" s="24">
        <f>ROUND(D10*I10,2)</f>
        <v>76500</v>
      </c>
      <c r="K10" s="8">
        <f>MIN(E10,G10,I10)</f>
        <v>63800</v>
      </c>
      <c r="L10" s="8">
        <f>ROUND(D10*K10,2)</f>
        <v>63800</v>
      </c>
      <c r="M10" s="8">
        <f>ROUND(IF(K10&gt;0,STDEV(E10,G10,I10),0),2)</f>
        <v>6368.94</v>
      </c>
      <c r="N10" s="8">
        <f>ROUND(IF(L10&gt;0,STDEV(F10,H10,J10),0),2)</f>
        <v>6368.94</v>
      </c>
      <c r="O10" s="8">
        <f>ROUND(IF(K10&gt;0,STDEV(E10,G10,I10)/AVERAGE(E10,G10,I10)*100,0),2)</f>
        <v>9.1199999999999992</v>
      </c>
      <c r="P10" s="8">
        <f>ROUND(IF(L10&gt;0,STDEV(F10,H10,J10)/AVERAGE(F10,H10,J10)*100,0),2)</f>
        <v>9.1199999999999992</v>
      </c>
      <c r="Q10" s="8">
        <f t="shared" ref="Q10" si="2">L10</f>
        <v>63800</v>
      </c>
    </row>
    <row r="11" spans="1:17" ht="15.75" x14ac:dyDescent="0.25">
      <c r="A11" s="10"/>
      <c r="B11" s="16"/>
      <c r="C11" s="16"/>
      <c r="D11" s="18"/>
      <c r="E11" s="17">
        <f t="shared" ref="E11:Q11" si="3">SUM(E10:E10)</f>
        <v>63800</v>
      </c>
      <c r="F11" s="17">
        <f t="shared" si="3"/>
        <v>63800</v>
      </c>
      <c r="G11" s="17">
        <f t="shared" si="3"/>
        <v>69300</v>
      </c>
      <c r="H11" s="17">
        <f t="shared" si="3"/>
        <v>69300</v>
      </c>
      <c r="I11" s="17">
        <f t="shared" si="3"/>
        <v>76500</v>
      </c>
      <c r="J11" s="17">
        <f t="shared" si="3"/>
        <v>76500</v>
      </c>
      <c r="K11" s="17">
        <f t="shared" si="3"/>
        <v>63800</v>
      </c>
      <c r="L11" s="17">
        <f t="shared" si="3"/>
        <v>63800</v>
      </c>
      <c r="M11" s="17">
        <f t="shared" si="3"/>
        <v>6368.94</v>
      </c>
      <c r="N11" s="17">
        <f t="shared" si="3"/>
        <v>6368.94</v>
      </c>
      <c r="O11" s="17">
        <f t="shared" si="3"/>
        <v>9.1199999999999992</v>
      </c>
      <c r="P11" s="17">
        <f t="shared" si="3"/>
        <v>9.1199999999999992</v>
      </c>
      <c r="Q11" s="17">
        <f t="shared" si="3"/>
        <v>63800</v>
      </c>
    </row>
    <row r="12" spans="1:17" x14ac:dyDescent="0.25">
      <c r="A12" s="10"/>
      <c r="M12" s="7"/>
      <c r="N12" s="7"/>
      <c r="O12" s="7"/>
    </row>
    <row r="13" spans="1:17" x14ac:dyDescent="0.25">
      <c r="A13" s="10"/>
    </row>
    <row r="14" spans="1:17" ht="15.75" x14ac:dyDescent="0.25">
      <c r="A14" s="10"/>
      <c r="B14" s="25" t="s">
        <v>18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7" ht="35.25" customHeight="1" x14ac:dyDescent="0.25">
      <c r="A15" s="16" t="s">
        <v>6</v>
      </c>
    </row>
    <row r="16" spans="1:17" ht="15.75" x14ac:dyDescent="0.25">
      <c r="B16" s="3"/>
      <c r="C16" s="3"/>
      <c r="D16" s="3"/>
      <c r="E16" s="3"/>
      <c r="F16" s="3"/>
      <c r="G16" s="3"/>
      <c r="H16" s="3"/>
      <c r="I16" s="3"/>
      <c r="J16" s="3"/>
      <c r="K16" s="4"/>
      <c r="L16" s="4"/>
      <c r="M16" s="5"/>
      <c r="N16" s="5"/>
      <c r="O16" s="5"/>
      <c r="P16" s="5"/>
      <c r="Q16" s="5"/>
    </row>
    <row r="18" spans="2:17" ht="87.75" customHeight="1" x14ac:dyDescent="0.25"/>
    <row r="20" spans="2:17" s="3" customFormat="1" ht="15.75" x14ac:dyDescent="0.25">
      <c r="B20" s="2"/>
      <c r="C20" s="2"/>
      <c r="D20" s="2"/>
      <c r="E20" s="2"/>
      <c r="F20" s="2"/>
      <c r="G20" s="2"/>
      <c r="H20" s="2"/>
      <c r="I20" s="2"/>
      <c r="J20" s="2"/>
      <c r="K20" s="6"/>
      <c r="L20" s="6"/>
      <c r="M20" s="2"/>
      <c r="N20" s="2"/>
      <c r="O20" s="2"/>
      <c r="P20" s="2"/>
      <c r="Q20" s="2"/>
    </row>
  </sheetData>
  <mergeCells count="22">
    <mergeCell ref="A1:Q1"/>
    <mergeCell ref="A2:Q2"/>
    <mergeCell ref="A3:Q3"/>
    <mergeCell ref="A4:Q4"/>
    <mergeCell ref="A5:A7"/>
    <mergeCell ref="B5:B7"/>
    <mergeCell ref="C5:C7"/>
    <mergeCell ref="D5:D7"/>
    <mergeCell ref="E5:J5"/>
    <mergeCell ref="K5:L6"/>
    <mergeCell ref="B14:Q14"/>
    <mergeCell ref="M5:N6"/>
    <mergeCell ref="O5:P6"/>
    <mergeCell ref="Q5:Q7"/>
    <mergeCell ref="E6:F6"/>
    <mergeCell ref="G6:H6"/>
    <mergeCell ref="I6:J6"/>
    <mergeCell ref="A9:D9"/>
    <mergeCell ref="E9:F9"/>
    <mergeCell ref="G9:H9"/>
    <mergeCell ref="I9:J9"/>
    <mergeCell ref="K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Бакуров</dc:creator>
  <cp:lastModifiedBy>Габлина Олеся Сергеевна</cp:lastModifiedBy>
  <cp:lastPrinted>2025-07-07T12:59:47Z</cp:lastPrinted>
  <dcterms:created xsi:type="dcterms:W3CDTF">2016-05-18T09:10:41Z</dcterms:created>
  <dcterms:modified xsi:type="dcterms:W3CDTF">2026-07-07T06:04:35Z</dcterms:modified>
</cp:coreProperties>
</file>