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K7" i="1" l="1"/>
  <c r="L7" i="1" s="1"/>
  <c r="M7" i="1" s="1"/>
  <c r="N7" i="1" s="1"/>
  <c r="H7" i="1"/>
  <c r="I7" i="1" s="1"/>
  <c r="J7" i="1" s="1"/>
</calcChain>
</file>

<file path=xl/sharedStrings.xml><?xml version="1.0" encoding="utf-8"?>
<sst xmlns="http://schemas.openxmlformats.org/spreadsheetml/2006/main" count="24" uniqueCount="24">
  <si>
    <t>№</t>
  </si>
  <si>
    <t>Наименование товара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</si>
  <si>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</si>
  <si>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</si>
  <si>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</si>
  <si>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</si>
  <si>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</si>
  <si>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</si>
  <si>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</si>
  <si>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</si>
  <si>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</si>
  <si>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</si>
  <si>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</si>
  <si>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</si>
  <si>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</t>
  </si>
  <si>
    <t>итого</t>
  </si>
  <si>
    <t>Начальная (максимальная) цена контракта была определена методом сопоставимых рыночных цен (анализа рынка) в соответствии с Приказом Минэкономразвития России № 567 от 02.10.2013 «Об утверждении методических рекомендации по применению методов определения (начальной) максимальной цены, цены контракта, заключаемого с поставщиком (подрядчиком, исполнителем)» и в соответствии с доведенными лимитами бюджетных обязательств.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</si>
  <si>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</si>
  <si>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</si>
  <si>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Приложение № 1 к извещению
о проведении электронного аукциона
</t>
  </si>
  <si>
    <t>Калоприемник для кишечной стомы однокомпонентный</t>
  </si>
  <si>
    <t>шт</t>
  </si>
  <si>
    <t>Обоснование начальной (максимальной) цены Контракта на поставку  Калоприемников для кишечной стомы однокомпонентных</t>
  </si>
  <si>
    <t>Таким образом, в рамках выделенных лимитов бюджетных обязательств и в целях эффективного расходования бюджетных средств, начальная (максимальная) цена Контракта составляет 4389,90 (четыре тысячи триста восемьдесят девять) рублей 90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</si>
</sst>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0" xfId="0" applyBorder="1"/>
    <xf numFmtId="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7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justify"/>
    </xf>
    <xf numFmtId="0" fontId="0" fillId="0" borderId="5" xfId="0" applyBorder="1" applyAlignment="1">
      <alignment horizontal="justify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0DC5D0-05E0-4980-8499-BD3A242A2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00725" y="2552700"/>
          <a:ext cx="619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D5B388-4B0A-4771-B15D-6EBE648E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00725" y="2552700"/>
          <a:ext cx="619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C7E98220-5CDE-4198-BB4A-D9D76BCF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246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9FF18381-8DD8-4250-92CC-F22ADE84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246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E0A771C5-EF13-424B-8BBC-99E1B764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438900" y="2524125"/>
          <a:ext cx="6477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B73C4E3B-33DA-4D16-9A40-5FB5511B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05650" y="2552700"/>
          <a:ext cx="638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94FF4411-8C00-458B-A75A-C15410336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7628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B44B3BCD-AFFC-4122-9CEA-8810C3F55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"/>
  <sheetViews>
    <sheetView tabSelected="1" view="pageBreakPreview" zoomScaleNormal="100" zoomScaleSheetLayoutView="100" workbookViewId="0">
      <selection activeCell="B3" sqref="B3:N3"/>
    </sheetView>
  </sheetViews>
  <sheetFormatPr defaultRowHeight="15" x14ac:dyDescent="0.25"/>
  <cols>
    <col min="1" max="1" width="4.85546875" customWidth="1"/>
    <col min="2" max="2" width="20.7109375" customWidth="1"/>
    <col min="3" max="3" width="7.42578125" customWidth="1"/>
    <col min="4" max="4" width="8.140625" customWidth="1"/>
    <col min="8" max="8" width="10.28515625" customWidth="1"/>
    <col min="9" max="9" width="7.7109375" customWidth="1"/>
    <col min="10" max="10" width="8.140625" customWidth="1"/>
    <col min="13" max="13" width="8.140625" customWidth="1"/>
    <col min="14" max="14" width="13.7109375" customWidth="1"/>
  </cols>
  <sheetData>
    <row r="2" spans="1:15" ht="42.75" customHeight="1" x14ac:dyDescent="0.25">
      <c r="L2" s="18" t="s">
        <v>19</v>
      </c>
      <c r="M2" s="18"/>
      <c r="N2" s="18"/>
      <c r="O2" s="18"/>
    </row>
    <row r="3" spans="1:15" ht="18.75" customHeight="1" x14ac:dyDescent="0.25">
      <c r="B3" s="29" t="s">
        <v>22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2"/>
    </row>
    <row r="4" spans="1:15" ht="60.75" customHeight="1" x14ac:dyDescent="0.25">
      <c r="B4" s="27" t="s">
        <v>16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5" ht="25.5" customHeight="1" x14ac:dyDescent="0.25">
      <c r="A5" s="23" t="s">
        <v>0</v>
      </c>
      <c r="B5" s="24" t="s">
        <v>1</v>
      </c>
      <c r="C5" s="24" t="s">
        <v>2</v>
      </c>
      <c r="D5" s="24" t="s">
        <v>3</v>
      </c>
      <c r="E5" s="25" t="s">
        <v>4</v>
      </c>
      <c r="F5" s="25"/>
      <c r="G5" s="25"/>
      <c r="H5" s="26" t="s">
        <v>5</v>
      </c>
      <c r="I5" s="26"/>
      <c r="J5" s="26"/>
      <c r="K5" s="19" t="s">
        <v>6</v>
      </c>
      <c r="L5" s="20"/>
      <c r="M5" s="20"/>
      <c r="N5" s="21"/>
    </row>
    <row r="6" spans="1:15" ht="245.25" customHeight="1" x14ac:dyDescent="0.25">
      <c r="A6" s="23"/>
      <c r="B6" s="24"/>
      <c r="C6" s="24"/>
      <c r="D6" s="24"/>
      <c r="E6" s="1" t="s">
        <v>7</v>
      </c>
      <c r="F6" s="1" t="s">
        <v>8</v>
      </c>
      <c r="G6" s="2" t="s">
        <v>9</v>
      </c>
      <c r="H6" s="13" t="s">
        <v>10</v>
      </c>
      <c r="I6" s="13" t="s">
        <v>11</v>
      </c>
      <c r="J6" s="13" t="s">
        <v>17</v>
      </c>
      <c r="K6" s="14" t="s">
        <v>18</v>
      </c>
      <c r="L6" s="3" t="s">
        <v>12</v>
      </c>
      <c r="M6" s="3" t="s">
        <v>13</v>
      </c>
      <c r="N6" s="3" t="s">
        <v>14</v>
      </c>
    </row>
    <row r="7" spans="1:15" ht="163.5" customHeight="1" x14ac:dyDescent="0.25">
      <c r="A7" s="4">
        <v>1</v>
      </c>
      <c r="B7" s="11" t="s">
        <v>20</v>
      </c>
      <c r="C7" s="4" t="s">
        <v>21</v>
      </c>
      <c r="D7" s="5">
        <v>30</v>
      </c>
      <c r="E7" s="6">
        <v>140</v>
      </c>
      <c r="F7" s="6">
        <v>141</v>
      </c>
      <c r="G7" s="6">
        <v>158</v>
      </c>
      <c r="H7" s="7">
        <f>AVERAGE(E7:G7)</f>
        <v>146.33333333333334</v>
      </c>
      <c r="I7" s="8">
        <f>SQRT(((SUM((POWER(E7-H7,2)),(POWER(F7-H7,2)),(POWER(G7-H7,2)))/(COLUMNS(E7:G7)-1))))</f>
        <v>10.115993936995679</v>
      </c>
      <c r="J7" s="8">
        <f>I7/H7*100</f>
        <v>6.9129799113865689</v>
      </c>
      <c r="K7" s="9">
        <f>((D7/3)*(SUM(E7:G7)))</f>
        <v>4390</v>
      </c>
      <c r="L7" s="10">
        <f>K7/D7</f>
        <v>146.33333333333334</v>
      </c>
      <c r="M7" s="9">
        <f>ROUND(L7,2)</f>
        <v>146.33000000000001</v>
      </c>
      <c r="N7" s="9">
        <f>M7*D7</f>
        <v>4389.9000000000005</v>
      </c>
    </row>
    <row r="8" spans="1:15" ht="18.75" customHeight="1" x14ac:dyDescent="0.25">
      <c r="A8" s="22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16">
        <f>SUM(N7:N7)</f>
        <v>4389.9000000000005</v>
      </c>
      <c r="O8" s="15"/>
    </row>
    <row r="9" spans="1:15" ht="42" customHeight="1" x14ac:dyDescent="0.25">
      <c r="A9" s="17" t="s">
        <v>23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5"/>
    </row>
  </sheetData>
  <mergeCells count="12">
    <mergeCell ref="A9:N9"/>
    <mergeCell ref="L2:O2"/>
    <mergeCell ref="K5:N5"/>
    <mergeCell ref="A8:M8"/>
    <mergeCell ref="A5:A6"/>
    <mergeCell ref="B5:B6"/>
    <mergeCell ref="C5:C6"/>
    <mergeCell ref="D5:D6"/>
    <mergeCell ref="E5:G5"/>
    <mergeCell ref="H5:J5"/>
    <mergeCell ref="B4:N4"/>
    <mergeCell ref="B3:N3"/>
  </mergeCells>
  <pageMargins left="0.7" right="0.7" top="0.75" bottom="0.75" header="0.3" footer="0.3"/>
  <pageSetup paperSize="9" scale="7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2026-08-03T12:26:12Z</dcterms:modified>
</cp:coreProperties>
</file>