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8800" windowHeight="12810"/>
  </bookViews>
  <sheets>
    <sheet name=" Обоснование" sheetId="6" r:id="rId1"/>
  </sheets>
  <calcPr calcId="145621" refMode="R1C1"/>
</workbook>
</file>

<file path=xl/calcChain.xml><?xml version="1.0" encoding="utf-8"?>
<calcChain xmlns="http://schemas.openxmlformats.org/spreadsheetml/2006/main">
  <c r="K29" i="6" l="1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I13" i="6"/>
  <c r="J13" i="6" s="1"/>
  <c r="I14" i="6"/>
  <c r="J14" i="6" s="1"/>
  <c r="I15" i="6"/>
  <c r="J15" i="6" s="1"/>
  <c r="I16" i="6"/>
  <c r="J16" i="6" s="1"/>
  <c r="I17" i="6"/>
  <c r="J17" i="6" s="1"/>
  <c r="I18" i="6"/>
  <c r="J18" i="6" s="1"/>
  <c r="I19" i="6"/>
  <c r="J19" i="6" s="1"/>
  <c r="I20" i="6"/>
  <c r="J20" i="6" s="1"/>
  <c r="I21" i="6"/>
  <c r="J21" i="6" s="1"/>
  <c r="I22" i="6"/>
  <c r="J22" i="6" s="1"/>
  <c r="I23" i="6"/>
  <c r="J23" i="6" s="1"/>
  <c r="I24" i="6"/>
  <c r="J24" i="6" s="1"/>
  <c r="I25" i="6"/>
  <c r="J25" i="6" s="1"/>
  <c r="I26" i="6"/>
  <c r="J26" i="6" s="1"/>
  <c r="I27" i="6"/>
  <c r="J27" i="6" s="1"/>
  <c r="I28" i="6"/>
  <c r="J28" i="6" s="1"/>
  <c r="K12" i="6" l="1"/>
  <c r="I12" i="6"/>
  <c r="J12" i="6" l="1"/>
</calcChain>
</file>

<file path=xl/sharedStrings.xml><?xml version="1.0" encoding="utf-8"?>
<sst xmlns="http://schemas.openxmlformats.org/spreadsheetml/2006/main" count="54" uniqueCount="37">
  <si>
    <t>Ед. изм.</t>
  </si>
  <si>
    <t>№ п/п</t>
  </si>
  <si>
    <t>Итого:</t>
  </si>
  <si>
    <t>Коэффициент вариации, %</t>
  </si>
  <si>
    <t>ОБОСНОВАНИЕ НАЧАЛЬНОЙ (МАКСИМАЛЬНОЙ) ЦЕНЫ КОНТРАКТА</t>
  </si>
  <si>
    <t>НМЦК методом сопоставимых рыночных цен (анализа рынка) определяется по формуле:</t>
  </si>
  <si>
    <t>где:</t>
  </si>
  <si>
    <t>Начальная 
(максимальная) 
цена контракта, 
руб.</t>
  </si>
  <si>
    <t>НМЦК, определяемая методом сопоставимых рыночных цен (анализа рынка);</t>
  </si>
  <si>
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</t>
  </si>
  <si>
    <t>Среднее квадратичное отклонение</t>
  </si>
  <si>
    <t>Кол-во (объем)</t>
  </si>
  <si>
    <t>Цена за единицу измерения (руб.)</t>
  </si>
  <si>
    <t>Предложение 1</t>
  </si>
  <si>
    <t xml:space="preserve">Предложение 2 </t>
  </si>
  <si>
    <t xml:space="preserve">Предложение 3 </t>
  </si>
  <si>
    <t>Наименование услуги</t>
  </si>
  <si>
    <t>штука</t>
  </si>
  <si>
    <t>Минимальное значение цены, руб.</t>
  </si>
  <si>
    <t xml:space="preserve">Обоснование начальной (максимальной) цены контракта (далее – НМЦК) проводилось в соответствии с приказом Министерства экономического развития Российской Федерации от 2 октября 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поставщиком» (далее – Рекомендации) и особенностями определения НМЦК в соответствии с постановлением Правительства РФ от 23.12.2024 № 1875 «О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лиц» (далее – Постановление).
В целях получения ценовой информации:
Заказчиком проведен поиск производителей товара в государственной информационной системе промышленности. Осуществлен поиск поставщиков, которые осуществляют поставку происходящих из государств - членов ЕАЭС товаров, идентичных товарам, планируемым к закупке, и информация о которых и о поставленных ими товарах содержится  в ЕИС в реестре контрактов, заключенных заказчиками.                                                                                                                                                                                                           Заказчиком направлены запросы коммерческих предложений 5 поставщикам, в том числе и через систему ЕИС. 
На основании полученной ценовой информации осуществлен расчет начальной (максимальной) цены контракта:
</t>
  </si>
  <si>
    <t xml:space="preserve">на поставку химической посды
</t>
  </si>
  <si>
    <t>Банка для реактивов 100 мл</t>
  </si>
  <si>
    <t>Банка для реактивов 250 мл</t>
  </si>
  <si>
    <t>Банка для реактивов 500 мл</t>
  </si>
  <si>
    <t>Банка для реактивов 1000 мл</t>
  </si>
  <si>
    <t>Банка для реактивов 2000 мл</t>
  </si>
  <si>
    <t>Воронка лабораторная D 36 мм</t>
  </si>
  <si>
    <t>Воронка лабораторная D 75 мм</t>
  </si>
  <si>
    <t>Воронка лабораторная D 100 мм</t>
  </si>
  <si>
    <t>Контейнер для проб 60 мл</t>
  </si>
  <si>
    <t>Контейнер для проб 125 мл</t>
  </si>
  <si>
    <t>Контейнер для проб 250 мл</t>
  </si>
  <si>
    <t>Контейнер для проб 500 мл</t>
  </si>
  <si>
    <t>Пипетка (Пастера) 1,5 мл</t>
  </si>
  <si>
    <t>Пипетка (Пастера) 5 мл</t>
  </si>
  <si>
    <t>Пробирка типа Эппендорф 1,5 мл</t>
  </si>
  <si>
    <t>Пробирка коническая 15 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</si>
</sst>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>
      <alignment horizontal="left" vertical="center"/>
    </xf>
    <xf numFmtId="0" fontId="2" fillId="0" borderId="0">
      <alignment horizontal="center" vertical="center"/>
    </xf>
  </cellStyleXfs>
  <cellXfs count="31">
    <xf numFmtId="0" fontId="0" fillId="0" borderId="0" xfId="0"/>
    <xf numFmtId="0" fontId="4" fillId="2" borderId="0" xfId="1" applyFont="1" applyFill="1"/>
    <xf numFmtId="0" fontId="4" fillId="2" borderId="0" xfId="1" applyFont="1" applyFill="1" applyBorder="1"/>
    <xf numFmtId="0" fontId="6" fillId="2" borderId="0" xfId="0" applyFont="1" applyFill="1" applyBorder="1" applyAlignment="1">
      <alignment vertical="center" wrapText="1"/>
    </xf>
    <xf numFmtId="0" fontId="4" fillId="2" borderId="0" xfId="1" applyFont="1" applyFill="1" applyBorder="1" applyAlignment="1">
      <alignment horizontal="center"/>
    </xf>
    <xf numFmtId="0" fontId="7" fillId="2" borderId="0" xfId="1" applyFont="1" applyFill="1" applyBorder="1"/>
    <xf numFmtId="0" fontId="7" fillId="2" borderId="0" xfId="1" applyFont="1" applyFill="1"/>
    <xf numFmtId="0" fontId="6" fillId="2" borderId="1" xfId="0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0" fontId="6" fillId="2" borderId="3" xfId="1" applyFont="1" applyFill="1" applyBorder="1" applyAlignment="1"/>
    <xf numFmtId="4" fontId="5" fillId="2" borderId="3" xfId="1" applyNumberFormat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/>
    <xf numFmtId="0" fontId="5" fillId="2" borderId="2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right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center" vertical="center"/>
    </xf>
    <xf numFmtId="4" fontId="6" fillId="2" borderId="3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left" vertical="top" wrapText="1"/>
    </xf>
    <xf numFmtId="4" fontId="6" fillId="2" borderId="3" xfId="1" applyNumberFormat="1" applyFont="1" applyFill="1" applyBorder="1" applyAlignment="1">
      <alignment horizontal="left" vertical="top" wrapText="1"/>
    </xf>
  </cellXfs>
  <cellStyles count="4">
    <cellStyle name="Excel Built-in Normal" xfId="1"/>
    <cellStyle name="S10" xfId="2"/>
    <cellStyle name="S9" xfId="3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30480</xdr:rowOff>
    </xdr:from>
    <xdr:to>
      <xdr:col>4</xdr:col>
      <xdr:colOff>601980</xdr:colOff>
      <xdr:row>5</xdr:row>
      <xdr:rowOff>426720</xdr:rowOff>
    </xdr:to>
    <xdr:pic>
      <xdr:nvPicPr>
        <xdr:cNvPr id="1091" name="Рисунок 1">
          <a:extLst>
            <a:ext uri="{FF2B5EF4-FFF2-40B4-BE49-F238E27FC236}">
              <a16:creationId xmlns="" xmlns:a16="http://schemas.microsoft.com/office/drawing/2014/main" id="{00000000-0008-0000-0000-00004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8020" y="2194560"/>
          <a:ext cx="1699260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99060</xdr:colOff>
      <xdr:row>6</xdr:row>
      <xdr:rowOff>38100</xdr:rowOff>
    </xdr:from>
    <xdr:to>
      <xdr:col>1</xdr:col>
      <xdr:colOff>739140</xdr:colOff>
      <xdr:row>6</xdr:row>
      <xdr:rowOff>266700</xdr:rowOff>
    </xdr:to>
    <xdr:pic>
      <xdr:nvPicPr>
        <xdr:cNvPr id="1092" name="Рисунок 2">
          <a:extLst>
            <a:ext uri="{FF2B5EF4-FFF2-40B4-BE49-F238E27FC236}">
              <a16:creationId xmlns="" xmlns:a16="http://schemas.microsoft.com/office/drawing/2014/main" id="{00000000-0008-0000-00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" y="2598420"/>
          <a:ext cx="64008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30480</xdr:colOff>
      <xdr:row>7</xdr:row>
      <xdr:rowOff>640080</xdr:rowOff>
    </xdr:from>
    <xdr:to>
      <xdr:col>1</xdr:col>
      <xdr:colOff>198120</xdr:colOff>
      <xdr:row>7</xdr:row>
      <xdr:rowOff>868680</xdr:rowOff>
    </xdr:to>
    <xdr:pic>
      <xdr:nvPicPr>
        <xdr:cNvPr id="1093" name="Рисунок 3">
          <a:extLst>
            <a:ext uri="{FF2B5EF4-FFF2-40B4-BE49-F238E27FC236}">
              <a16:creationId xmlns="" xmlns:a16="http://schemas.microsoft.com/office/drawing/2014/main" id="{00000000-0008-0000-0000-00004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2420" y="3528060"/>
          <a:ext cx="16764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topLeftCell="A7" zoomScaleNormal="100" workbookViewId="0">
      <selection activeCell="H26" sqref="H26"/>
    </sheetView>
  </sheetViews>
  <sheetFormatPr defaultColWidth="9.28515625" defaultRowHeight="12"/>
  <cols>
    <col min="1" max="1" width="5.42578125" style="1" customWidth="1"/>
    <col min="2" max="2" width="31" style="1" customWidth="1"/>
    <col min="3" max="3" width="8.28515625" style="1" customWidth="1"/>
    <col min="4" max="4" width="9.140625" style="1" customWidth="1"/>
    <col min="5" max="5" width="16.85546875" style="1" customWidth="1"/>
    <col min="6" max="6" width="16.28515625" style="1" customWidth="1"/>
    <col min="7" max="7" width="17.42578125" style="1" customWidth="1"/>
    <col min="8" max="8" width="14.5703125" style="1" customWidth="1"/>
    <col min="9" max="9" width="14.7109375" style="1" customWidth="1"/>
    <col min="10" max="10" width="15" style="1" customWidth="1"/>
    <col min="11" max="11" width="17" style="1" customWidth="1"/>
    <col min="12" max="16384" width="9.28515625" style="1"/>
  </cols>
  <sheetData>
    <row r="1" spans="1:13">
      <c r="I1" s="19"/>
      <c r="J1" s="19"/>
      <c r="K1" s="19"/>
    </row>
    <row r="2" spans="1:13" ht="18" customHeight="1">
      <c r="A2" s="20" t="s">
        <v>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"/>
      <c r="M2" s="2"/>
    </row>
    <row r="3" spans="1:13" ht="28.5" customHeight="1">
      <c r="A3" s="21" t="s">
        <v>20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"/>
      <c r="M3" s="2"/>
    </row>
    <row r="4" spans="1:13" ht="165" customHeight="1">
      <c r="A4" s="23" t="s">
        <v>19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"/>
      <c r="M4" s="2"/>
    </row>
    <row r="5" spans="1:13" ht="15">
      <c r="A5" s="16" t="s">
        <v>5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2"/>
      <c r="M5" s="2"/>
    </row>
    <row r="6" spans="1:13" ht="31.5" customHeight="1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2"/>
      <c r="M6" s="2"/>
    </row>
    <row r="7" spans="1:13" ht="26.25" customHeight="1">
      <c r="A7" s="3" t="s">
        <v>6</v>
      </c>
      <c r="B7" s="24" t="s">
        <v>8</v>
      </c>
      <c r="C7" s="24"/>
      <c r="D7" s="24"/>
      <c r="E7" s="24"/>
      <c r="F7" s="24"/>
      <c r="G7" s="3"/>
      <c r="H7" s="3"/>
      <c r="I7" s="3"/>
      <c r="J7" s="3"/>
      <c r="K7" s="3"/>
      <c r="L7" s="2"/>
      <c r="M7" s="2"/>
    </row>
    <row r="8" spans="1:13" ht="87.75" customHeight="1">
      <c r="A8" s="4"/>
      <c r="B8" s="16" t="s">
        <v>9</v>
      </c>
      <c r="C8" s="16"/>
      <c r="D8" s="16"/>
      <c r="E8" s="16"/>
      <c r="F8" s="16"/>
      <c r="G8" s="16"/>
      <c r="H8" s="16"/>
      <c r="I8" s="16"/>
      <c r="J8" s="16"/>
      <c r="K8" s="16"/>
      <c r="L8" s="2"/>
      <c r="M8" s="2"/>
    </row>
    <row r="9" spans="1:1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2"/>
      <c r="M9" s="2"/>
    </row>
    <row r="10" spans="1:13" ht="28.5" customHeight="1">
      <c r="A10" s="18" t="s">
        <v>1</v>
      </c>
      <c r="B10" s="18" t="s">
        <v>16</v>
      </c>
      <c r="C10" s="18" t="s">
        <v>0</v>
      </c>
      <c r="D10" s="18" t="s">
        <v>11</v>
      </c>
      <c r="E10" s="18" t="s">
        <v>12</v>
      </c>
      <c r="F10" s="18"/>
      <c r="G10" s="18"/>
      <c r="H10" s="18" t="s">
        <v>18</v>
      </c>
      <c r="I10" s="14" t="s">
        <v>10</v>
      </c>
      <c r="J10" s="18" t="s">
        <v>3</v>
      </c>
      <c r="K10" s="18" t="s">
        <v>7</v>
      </c>
      <c r="L10" s="2"/>
      <c r="M10" s="2"/>
    </row>
    <row r="11" spans="1:13" s="6" customFormat="1" ht="60.75" customHeight="1">
      <c r="A11" s="14"/>
      <c r="B11" s="18"/>
      <c r="C11" s="18"/>
      <c r="D11" s="18"/>
      <c r="E11" s="12" t="s">
        <v>13</v>
      </c>
      <c r="F11" s="12" t="s">
        <v>14</v>
      </c>
      <c r="G11" s="12" t="s">
        <v>15</v>
      </c>
      <c r="H11" s="14"/>
      <c r="I11" s="15"/>
      <c r="J11" s="14"/>
      <c r="K11" s="14"/>
      <c r="L11" s="5"/>
      <c r="M11" s="5"/>
    </row>
    <row r="12" spans="1:13" s="6" customFormat="1" ht="15.75" customHeight="1">
      <c r="A12" s="27">
        <v>1</v>
      </c>
      <c r="B12" s="29" t="s">
        <v>21</v>
      </c>
      <c r="C12" s="9" t="s">
        <v>17</v>
      </c>
      <c r="D12" s="7">
        <v>30</v>
      </c>
      <c r="E12" s="8">
        <v>159.82</v>
      </c>
      <c r="F12" s="8">
        <v>154</v>
      </c>
      <c r="G12" s="8">
        <v>163</v>
      </c>
      <c r="H12" s="8">
        <v>154</v>
      </c>
      <c r="I12" s="8">
        <f>SQRT(VARA(E12,F12,G12))</f>
        <v>4.5640771246770129</v>
      </c>
      <c r="J12" s="8">
        <f>I12/H12*100</f>
        <v>2.9636864445954632</v>
      </c>
      <c r="K12" s="9">
        <f>D12*H12</f>
        <v>4620</v>
      </c>
      <c r="L12" s="5"/>
      <c r="M12" s="5"/>
    </row>
    <row r="13" spans="1:13" s="6" customFormat="1" ht="15.75" customHeight="1">
      <c r="A13" s="28">
        <v>2</v>
      </c>
      <c r="B13" s="30" t="s">
        <v>22</v>
      </c>
      <c r="C13" s="9" t="s">
        <v>17</v>
      </c>
      <c r="D13" s="25">
        <v>30</v>
      </c>
      <c r="E13" s="26">
        <v>430.66</v>
      </c>
      <c r="F13" s="26">
        <v>417</v>
      </c>
      <c r="G13" s="26">
        <v>439.3</v>
      </c>
      <c r="H13" s="26">
        <v>417</v>
      </c>
      <c r="I13" s="8">
        <f t="shared" ref="I13:I28" si="0">SQRT(VARA(E13,F13,G13))</f>
        <v>11.243777538413569</v>
      </c>
      <c r="J13" s="8">
        <f t="shared" ref="J13:J28" si="1">I13/H13*100</f>
        <v>2.6963495295955804</v>
      </c>
      <c r="K13" s="9">
        <f t="shared" ref="K13:K28" si="2">D13*H13</f>
        <v>12510</v>
      </c>
      <c r="L13" s="5"/>
      <c r="M13" s="5"/>
    </row>
    <row r="14" spans="1:13" s="6" customFormat="1" ht="15.75" customHeight="1">
      <c r="A14" s="27">
        <v>3</v>
      </c>
      <c r="B14" s="30" t="s">
        <v>23</v>
      </c>
      <c r="C14" s="9" t="s">
        <v>17</v>
      </c>
      <c r="D14" s="25">
        <v>50</v>
      </c>
      <c r="E14" s="26">
        <v>551.44000000000005</v>
      </c>
      <c r="F14" s="26">
        <v>532</v>
      </c>
      <c r="G14" s="26">
        <v>562.5</v>
      </c>
      <c r="H14" s="26">
        <v>532</v>
      </c>
      <c r="I14" s="8">
        <f t="shared" si="0"/>
        <v>15.440677878038047</v>
      </c>
      <c r="J14" s="8">
        <f t="shared" si="1"/>
        <v>2.9023830597815876</v>
      </c>
      <c r="K14" s="9">
        <f t="shared" si="2"/>
        <v>26600</v>
      </c>
      <c r="L14" s="5"/>
      <c r="M14" s="5"/>
    </row>
    <row r="15" spans="1:13" s="6" customFormat="1" ht="15.75" customHeight="1">
      <c r="A15" s="28">
        <v>4</v>
      </c>
      <c r="B15" s="30" t="s">
        <v>24</v>
      </c>
      <c r="C15" s="9" t="s">
        <v>17</v>
      </c>
      <c r="D15" s="25">
        <v>10</v>
      </c>
      <c r="E15" s="26">
        <v>392.84</v>
      </c>
      <c r="F15" s="26">
        <v>381</v>
      </c>
      <c r="G15" s="26">
        <v>400.7</v>
      </c>
      <c r="H15" s="26">
        <v>381</v>
      </c>
      <c r="I15" s="8">
        <f t="shared" si="0"/>
        <v>9.916780391504755</v>
      </c>
      <c r="J15" s="8">
        <f t="shared" si="1"/>
        <v>2.6028294990826129</v>
      </c>
      <c r="K15" s="9">
        <f t="shared" si="2"/>
        <v>3810</v>
      </c>
      <c r="L15" s="5"/>
      <c r="M15" s="5"/>
    </row>
    <row r="16" spans="1:13" s="6" customFormat="1" ht="15.75" customHeight="1">
      <c r="A16" s="27">
        <v>5</v>
      </c>
      <c r="B16" s="30" t="s">
        <v>25</v>
      </c>
      <c r="C16" s="9" t="s">
        <v>17</v>
      </c>
      <c r="D16" s="25">
        <v>10</v>
      </c>
      <c r="E16" s="26">
        <v>779.58</v>
      </c>
      <c r="F16" s="26">
        <v>748</v>
      </c>
      <c r="G16" s="26">
        <v>795.2</v>
      </c>
      <c r="H16" s="26">
        <v>748</v>
      </c>
      <c r="I16" s="8">
        <f t="shared" si="0"/>
        <v>24.045515174352186</v>
      </c>
      <c r="J16" s="8">
        <f t="shared" si="1"/>
        <v>3.2146410660898641</v>
      </c>
      <c r="K16" s="9">
        <f t="shared" si="2"/>
        <v>7480</v>
      </c>
      <c r="L16" s="5"/>
      <c r="M16" s="5"/>
    </row>
    <row r="17" spans="1:13" s="6" customFormat="1" ht="15.75" customHeight="1">
      <c r="A17" s="28">
        <v>6</v>
      </c>
      <c r="B17" s="30" t="s">
        <v>25</v>
      </c>
      <c r="C17" s="9" t="s">
        <v>17</v>
      </c>
      <c r="D17" s="25">
        <v>10</v>
      </c>
      <c r="E17" s="26">
        <v>771.07</v>
      </c>
      <c r="F17" s="26">
        <v>728</v>
      </c>
      <c r="G17" s="26">
        <v>786.5</v>
      </c>
      <c r="H17" s="26">
        <v>728</v>
      </c>
      <c r="I17" s="8">
        <f t="shared" si="0"/>
        <v>30.318750523946957</v>
      </c>
      <c r="J17" s="8">
        <f t="shared" si="1"/>
        <v>4.1646635335091977</v>
      </c>
      <c r="K17" s="9">
        <f t="shared" si="2"/>
        <v>7280</v>
      </c>
      <c r="L17" s="5"/>
      <c r="M17" s="5"/>
    </row>
    <row r="18" spans="1:13" s="6" customFormat="1" ht="15.75" customHeight="1">
      <c r="A18" s="27">
        <v>7</v>
      </c>
      <c r="B18" s="30" t="s">
        <v>26</v>
      </c>
      <c r="C18" s="9" t="s">
        <v>17</v>
      </c>
      <c r="D18" s="25">
        <v>35</v>
      </c>
      <c r="E18" s="26">
        <v>290.36</v>
      </c>
      <c r="F18" s="26">
        <v>242</v>
      </c>
      <c r="G18" s="26">
        <v>296.2</v>
      </c>
      <c r="H18" s="26">
        <v>242</v>
      </c>
      <c r="I18" s="8">
        <f t="shared" si="0"/>
        <v>29.750168626973078</v>
      </c>
      <c r="J18" s="8">
        <f t="shared" si="1"/>
        <v>12.293458110319454</v>
      </c>
      <c r="K18" s="9">
        <f t="shared" si="2"/>
        <v>8470</v>
      </c>
      <c r="L18" s="5"/>
      <c r="M18" s="5"/>
    </row>
    <row r="19" spans="1:13" s="6" customFormat="1" ht="15.75" customHeight="1">
      <c r="A19" s="28">
        <v>8</v>
      </c>
      <c r="B19" s="30" t="s">
        <v>27</v>
      </c>
      <c r="C19" s="9" t="s">
        <v>17</v>
      </c>
      <c r="D19" s="25">
        <v>40</v>
      </c>
      <c r="E19" s="26">
        <v>91.5</v>
      </c>
      <c r="F19" s="26">
        <v>89</v>
      </c>
      <c r="G19" s="26">
        <v>93.3</v>
      </c>
      <c r="H19" s="26">
        <v>89</v>
      </c>
      <c r="I19" s="8">
        <f t="shared" si="0"/>
        <v>2.1594752448994008</v>
      </c>
      <c r="J19" s="8">
        <f t="shared" si="1"/>
        <v>2.4263766796622481</v>
      </c>
      <c r="K19" s="9">
        <f t="shared" si="2"/>
        <v>3560</v>
      </c>
      <c r="L19" s="5"/>
      <c r="M19" s="5"/>
    </row>
    <row r="20" spans="1:13" s="6" customFormat="1" ht="15.75" customHeight="1">
      <c r="A20" s="27">
        <v>9</v>
      </c>
      <c r="B20" s="30" t="s">
        <v>28</v>
      </c>
      <c r="C20" s="9" t="s">
        <v>17</v>
      </c>
      <c r="D20" s="25">
        <v>20</v>
      </c>
      <c r="E20" s="26">
        <v>120.78</v>
      </c>
      <c r="F20" s="26">
        <v>117</v>
      </c>
      <c r="G20" s="26">
        <v>123.2</v>
      </c>
      <c r="H20" s="26">
        <v>117</v>
      </c>
      <c r="I20" s="8">
        <f t="shared" si="0"/>
        <v>3.1247613242187544</v>
      </c>
      <c r="J20" s="8">
        <f t="shared" si="1"/>
        <v>2.6707361745459441</v>
      </c>
      <c r="K20" s="9">
        <f t="shared" si="2"/>
        <v>2340</v>
      </c>
      <c r="L20" s="5"/>
      <c r="M20" s="5"/>
    </row>
    <row r="21" spans="1:13" s="6" customFormat="1" ht="15.75" customHeight="1">
      <c r="A21" s="28">
        <v>10</v>
      </c>
      <c r="B21" s="30" t="s">
        <v>29</v>
      </c>
      <c r="C21" s="9" t="s">
        <v>17</v>
      </c>
      <c r="D21" s="25">
        <v>100</v>
      </c>
      <c r="E21" s="26">
        <v>48.4</v>
      </c>
      <c r="F21" s="26">
        <v>47</v>
      </c>
      <c r="G21" s="26">
        <v>49.4</v>
      </c>
      <c r="H21" s="26">
        <v>47</v>
      </c>
      <c r="I21" s="8">
        <f t="shared" si="0"/>
        <v>1.2055427546683408</v>
      </c>
      <c r="J21" s="8">
        <f t="shared" si="1"/>
        <v>2.5649845844007251</v>
      </c>
      <c r="K21" s="9">
        <f t="shared" si="2"/>
        <v>4700</v>
      </c>
      <c r="L21" s="5"/>
      <c r="M21" s="5"/>
    </row>
    <row r="22" spans="1:13" s="6" customFormat="1" ht="15.75" customHeight="1">
      <c r="A22" s="27">
        <v>11</v>
      </c>
      <c r="B22" s="30" t="s">
        <v>30</v>
      </c>
      <c r="C22" s="9" t="s">
        <v>17</v>
      </c>
      <c r="D22" s="25">
        <v>250</v>
      </c>
      <c r="E22" s="26">
        <v>15.4</v>
      </c>
      <c r="F22" s="26">
        <v>15</v>
      </c>
      <c r="G22" s="26">
        <v>15.7</v>
      </c>
      <c r="H22" s="26">
        <v>15</v>
      </c>
      <c r="I22" s="8">
        <f t="shared" si="0"/>
        <v>0.35118845842842428</v>
      </c>
      <c r="J22" s="8">
        <f t="shared" si="1"/>
        <v>2.3412563895228287</v>
      </c>
      <c r="K22" s="9">
        <f t="shared" si="2"/>
        <v>3750</v>
      </c>
      <c r="L22" s="5"/>
      <c r="M22" s="5"/>
    </row>
    <row r="23" spans="1:13" s="6" customFormat="1" ht="15.75" customHeight="1">
      <c r="A23" s="28">
        <v>12</v>
      </c>
      <c r="B23" s="30" t="s">
        <v>31</v>
      </c>
      <c r="C23" s="9" t="s">
        <v>17</v>
      </c>
      <c r="D23" s="25">
        <v>462</v>
      </c>
      <c r="E23" s="26">
        <v>187</v>
      </c>
      <c r="F23" s="26">
        <v>171</v>
      </c>
      <c r="G23" s="26">
        <v>190.7</v>
      </c>
      <c r="H23" s="26">
        <v>171</v>
      </c>
      <c r="I23" s="8">
        <f t="shared" si="0"/>
        <v>10.470434565957609</v>
      </c>
      <c r="J23" s="8">
        <f t="shared" si="1"/>
        <v>6.1230611496828127</v>
      </c>
      <c r="K23" s="9">
        <f t="shared" si="2"/>
        <v>79002</v>
      </c>
      <c r="L23" s="5"/>
      <c r="M23" s="5"/>
    </row>
    <row r="24" spans="1:13" s="6" customFormat="1" ht="15.75" customHeight="1">
      <c r="A24" s="27">
        <v>13</v>
      </c>
      <c r="B24" s="30" t="s">
        <v>32</v>
      </c>
      <c r="C24" s="9" t="s">
        <v>17</v>
      </c>
      <c r="D24" s="25">
        <v>55</v>
      </c>
      <c r="E24" s="26">
        <v>233.2</v>
      </c>
      <c r="F24" s="26">
        <v>216</v>
      </c>
      <c r="G24" s="26">
        <v>237.9</v>
      </c>
      <c r="H24" s="26">
        <v>216</v>
      </c>
      <c r="I24" s="8">
        <f t="shared" si="0"/>
        <v>11.529238193971592</v>
      </c>
      <c r="J24" s="8">
        <f t="shared" si="1"/>
        <v>5.3376102749868481</v>
      </c>
      <c r="K24" s="9">
        <f t="shared" si="2"/>
        <v>11880</v>
      </c>
      <c r="L24" s="5"/>
      <c r="M24" s="5"/>
    </row>
    <row r="25" spans="1:13" s="6" customFormat="1" ht="15.75" customHeight="1">
      <c r="A25" s="28">
        <v>14</v>
      </c>
      <c r="B25" s="30" t="s">
        <v>33</v>
      </c>
      <c r="C25" s="9" t="s">
        <v>17</v>
      </c>
      <c r="D25" s="25">
        <v>15</v>
      </c>
      <c r="E25" s="26">
        <v>22</v>
      </c>
      <c r="F25" s="26">
        <v>29</v>
      </c>
      <c r="G25" s="26">
        <v>25.4</v>
      </c>
      <c r="H25" s="26">
        <v>22</v>
      </c>
      <c r="I25" s="8">
        <f t="shared" si="0"/>
        <v>3.5004761580866544</v>
      </c>
      <c r="J25" s="8">
        <f t="shared" si="1"/>
        <v>15.911255264030247</v>
      </c>
      <c r="K25" s="9">
        <f t="shared" si="2"/>
        <v>330</v>
      </c>
      <c r="L25" s="5"/>
      <c r="M25" s="5"/>
    </row>
    <row r="26" spans="1:13" s="6" customFormat="1" ht="15.75" customHeight="1">
      <c r="A26" s="27">
        <v>15</v>
      </c>
      <c r="B26" s="30" t="s">
        <v>34</v>
      </c>
      <c r="C26" s="9" t="s">
        <v>17</v>
      </c>
      <c r="D26" s="25">
        <v>10</v>
      </c>
      <c r="E26" s="26">
        <v>9.35</v>
      </c>
      <c r="F26" s="26">
        <v>11</v>
      </c>
      <c r="G26" s="26">
        <v>9.5</v>
      </c>
      <c r="H26" s="26">
        <v>9.35</v>
      </c>
      <c r="I26" s="8">
        <f t="shared" si="0"/>
        <v>0.91241437954473303</v>
      </c>
      <c r="J26" s="8">
        <f t="shared" si="1"/>
        <v>9.7584425619757553</v>
      </c>
      <c r="K26" s="9">
        <f t="shared" si="2"/>
        <v>93.5</v>
      </c>
      <c r="L26" s="5"/>
      <c r="M26" s="5"/>
    </row>
    <row r="27" spans="1:13" s="6" customFormat="1" ht="15.75" customHeight="1">
      <c r="A27" s="28">
        <v>16</v>
      </c>
      <c r="B27" s="30" t="s">
        <v>35</v>
      </c>
      <c r="C27" s="9" t="s">
        <v>17</v>
      </c>
      <c r="D27" s="25">
        <v>1000</v>
      </c>
      <c r="E27" s="26">
        <v>1.21</v>
      </c>
      <c r="F27" s="26">
        <v>1</v>
      </c>
      <c r="G27" s="26">
        <v>1.2</v>
      </c>
      <c r="H27" s="26">
        <v>1</v>
      </c>
      <c r="I27" s="8">
        <f t="shared" si="0"/>
        <v>0.11846237095944571</v>
      </c>
      <c r="J27" s="8">
        <f t="shared" si="1"/>
        <v>11.846237095944572</v>
      </c>
      <c r="K27" s="9">
        <f t="shared" si="2"/>
        <v>1000</v>
      </c>
      <c r="L27" s="5"/>
      <c r="M27" s="5"/>
    </row>
    <row r="28" spans="1:13" s="6" customFormat="1" ht="15.75" customHeight="1">
      <c r="A28" s="27">
        <v>17</v>
      </c>
      <c r="B28" s="30" t="s">
        <v>36</v>
      </c>
      <c r="C28" s="9" t="s">
        <v>17</v>
      </c>
      <c r="D28" s="25">
        <v>100</v>
      </c>
      <c r="E28" s="26">
        <v>17.600000000000001</v>
      </c>
      <c r="F28" s="26">
        <v>17</v>
      </c>
      <c r="G28" s="26">
        <v>18</v>
      </c>
      <c r="H28" s="26">
        <v>17</v>
      </c>
      <c r="I28" s="8">
        <f t="shared" si="0"/>
        <v>0.50332229568471676</v>
      </c>
      <c r="J28" s="8">
        <f t="shared" si="1"/>
        <v>2.9607193863806867</v>
      </c>
      <c r="K28" s="9">
        <f t="shared" si="2"/>
        <v>1700</v>
      </c>
      <c r="L28" s="5"/>
      <c r="M28" s="5"/>
    </row>
    <row r="29" spans="1:13" ht="15">
      <c r="A29" s="13" t="s">
        <v>2</v>
      </c>
      <c r="B29" s="13"/>
      <c r="C29" s="13"/>
      <c r="D29" s="13"/>
      <c r="E29" s="13"/>
      <c r="F29" s="13"/>
      <c r="G29" s="13"/>
      <c r="H29" s="13"/>
      <c r="I29" s="10"/>
      <c r="J29" s="10"/>
      <c r="K29" s="11">
        <f>SUM(K12:K28)</f>
        <v>179125.5</v>
      </c>
      <c r="L29" s="2"/>
      <c r="M29" s="2"/>
    </row>
  </sheetData>
  <sheetProtection selectLockedCells="1" selectUnlockedCells="1"/>
  <mergeCells count="18">
    <mergeCell ref="I1:K1"/>
    <mergeCell ref="A2:K2"/>
    <mergeCell ref="A3:K3"/>
    <mergeCell ref="A4:K4"/>
    <mergeCell ref="J10:J11"/>
    <mergeCell ref="B10:B11"/>
    <mergeCell ref="H10:H11"/>
    <mergeCell ref="K10:K11"/>
    <mergeCell ref="A10:A11"/>
    <mergeCell ref="B8:K8"/>
    <mergeCell ref="B7:F7"/>
    <mergeCell ref="A29:H29"/>
    <mergeCell ref="I10:I11"/>
    <mergeCell ref="A5:K5"/>
    <mergeCell ref="A6:K6"/>
    <mergeCell ref="C10:C11"/>
    <mergeCell ref="D10:D11"/>
    <mergeCell ref="E10:G10"/>
  </mergeCells>
  <phoneticPr fontId="3" type="noConversion"/>
  <pageMargins left="0.25" right="0.25" top="0.75" bottom="0.75" header="0.3" footer="0.3"/>
  <pageSetup paperSize="9" scale="78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Обоснование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А. Кононова</dc:creator>
  <cp:lastModifiedBy>Закупки</cp:lastModifiedBy>
  <cp:lastPrinted>2025-04-29T02:38:24Z</cp:lastPrinted>
  <dcterms:created xsi:type="dcterms:W3CDTF">2013-01-30T02:33:10Z</dcterms:created>
  <dcterms:modified xsi:type="dcterms:W3CDTF">2026-06-16T02:16:43Z</dcterms:modified>
</cp:coreProperties>
</file>