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НМЦК" sheetId="2" r:id="rId1"/>
  </sheets>
  <definedNames>
    <definedName name="_xlnm.Print_Area" localSheetId="0">НМЦК!$A$1:$M$19</definedName>
  </definedName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8" i="2" l="1"/>
  <c r="J7" i="2" l="1"/>
  <c r="I7" i="2"/>
  <c r="L7" i="2" s="1"/>
  <c r="M7" i="2" s="1"/>
  <c r="J6" i="2"/>
  <c r="I6" i="2"/>
  <c r="L6" i="2" s="1"/>
  <c r="M6" i="2" s="1"/>
  <c r="K7" i="2" l="1"/>
  <c r="K6" i="2"/>
</calcChain>
</file>

<file path=xl/sharedStrings.xml><?xml version="1.0" encoding="utf-8"?>
<sst xmlns="http://schemas.openxmlformats.org/spreadsheetml/2006/main" count="29" uniqueCount="28">
  <si>
    <t>№</t>
  </si>
  <si>
    <t>Наименование предмета контракта</t>
  </si>
  <si>
    <t>Ед. изм</t>
  </si>
  <si>
    <t>Кол-во</t>
  </si>
  <si>
    <t>Коммерческие предложения, данные реестра контрактов (руб./ед.изм.)</t>
  </si>
  <si>
    <t>Однородность совокупности значений выявленных цен, используемых в расчете Н(М)ЦК</t>
  </si>
  <si>
    <t>Н(М)ЦК определяемая методом сопоставимых рыночных цен (анализа рынка)</t>
  </si>
  <si>
    <t>Среднее квадратичное отклонение, рублей</t>
  </si>
  <si>
    <t>В целях определения однородности совокупности значений выявленных цен, используемых в расчете Н(М)ЦК определили коэффициент вариации по формуле, представленной в столбце 12 таблицы, где: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 - коэффициент вариации цены;
σ – среднее квадратичное отклонение;
&lt;ц&gt;– средняя арифметическая величина цены единицы товара, работы, услуги.</t>
  </si>
  <si>
    <t>При расчете коэффициента вариации определили среднее квадратическое отклонение по формуле, представленной в столбце 11 таблицы, где:  
цi  - цена единицы товара, работы, услуги, указанная в источнике с номером i;
n – количество значений, используемых в расчете;
&lt;ц&gt;– средняя арифметическая величина цены единицы товара, работы, услуги.</t>
  </si>
  <si>
    <t>Совокупность значений, используемых в расчете, при определении Н(М)ЦК  считается неоднородной, если коэффициент вариации цены превышает 33%. Как видно из таблицы совокупность значений, используемых в расчете однородна, что удовлетворяет условиям.</t>
  </si>
  <si>
    <t>Приложение 1</t>
  </si>
  <si>
    <t>ОКПД2/КТРУ</t>
  </si>
  <si>
    <t xml:space="preserve">Обоснование начальной (максимальной) цены контракта (Н(М)ЦК) 
</t>
  </si>
  <si>
    <r>
      <t>Расчет  Н(М)ЦК проведен методом сопоставимых рыночных цен (анализа рынка), которая  определяется по формуле, приведенной в столбце 13 таблицы, где:
НМЦК</t>
    </r>
    <r>
      <rPr>
        <vertAlign val="superscript"/>
        <sz val="9"/>
        <color indexed="8"/>
        <rFont val="Times New Roman"/>
        <family val="1"/>
        <charset val="204"/>
      </rPr>
      <t>рын</t>
    </r>
    <r>
      <rPr>
        <sz val="9"/>
        <color indexed="8"/>
        <rFont val="Times New Roman"/>
        <family val="1"/>
        <charset val="204"/>
      </rPr>
      <t xml:space="preserve"> - Н(М)ЦК, определяемая методом сопоставимых рыночных цен (анализа рынка);
v - количество (объем) закупаемого товара (работы, услуги);
n - количество значений, используемых в расчете;
i - номер источника ценовой информации;
ц</t>
    </r>
    <r>
      <rPr>
        <vertAlign val="subscript"/>
        <sz val="9"/>
        <color indexed="8"/>
        <rFont val="Times New Roman"/>
        <family val="1"/>
        <charset val="204"/>
      </rPr>
      <t>i</t>
    </r>
    <r>
      <rPr>
        <sz val="9"/>
        <color indexed="8"/>
        <rFont val="Times New Roman"/>
        <family val="1"/>
        <charset val="204"/>
      </rPr>
      <t xml:space="preserve">  - 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товаров.
</t>
    </r>
  </si>
  <si>
    <r>
      <t>Среднее значение цены за единицу товара по каждому наименованию товара определили по формуле, приведенной в столбце 10 таблицы, где:  
ц</t>
    </r>
    <r>
      <rPr>
        <vertAlign val="subscript"/>
        <sz val="9"/>
        <color indexed="8"/>
        <rFont val="Times New Roman"/>
        <family val="1"/>
        <charset val="204"/>
      </rPr>
      <t>i</t>
    </r>
    <r>
      <rPr>
        <sz val="9"/>
        <color indexed="8"/>
        <rFont val="Times New Roman"/>
        <family val="1"/>
        <charset val="204"/>
      </rPr>
      <t xml:space="preserve">  - цена единицы товара, работы, услуги, указанная в источнике с номером i;
n – количество значений, используемых в расчете;
∑цi  - сумма значений используемых в расчете; 
&lt;ц&gt;– средняя арифметическая величина цены единицы товара, работы, услуги.
</t>
    </r>
  </si>
  <si>
    <t>КП 1</t>
  </si>
  <si>
    <t>КП 2</t>
  </si>
  <si>
    <t>КП 3</t>
  </si>
  <si>
    <t xml:space="preserve">Ответсвенный исполнитель:      </t>
  </si>
  <si>
    <t>шт</t>
  </si>
  <si>
    <r>
      <t xml:space="preserve">Средняя арифметическая цена за единицу, рублей                      </t>
    </r>
    <r>
      <rPr>
        <sz val="9.5"/>
        <color indexed="8"/>
        <rFont val="Times New Roman"/>
        <family val="1"/>
        <charset val="204"/>
      </rPr>
      <t xml:space="preserve"> &lt;</t>
    </r>
    <r>
      <rPr>
        <i/>
        <sz val="9.5"/>
        <color indexed="8"/>
        <rFont val="Times New Roman"/>
        <family val="1"/>
        <charset val="204"/>
      </rPr>
      <t>ц</t>
    </r>
    <r>
      <rPr>
        <sz val="9.5"/>
        <color indexed="8"/>
        <rFont val="Times New Roman"/>
        <family val="1"/>
        <charset val="204"/>
      </rPr>
      <t>&gt;</t>
    </r>
    <r>
      <rPr>
        <i/>
        <sz val="9.5"/>
        <color indexed="8"/>
        <rFont val="Times New Roman"/>
        <family val="1"/>
        <charset val="204"/>
      </rPr>
      <t xml:space="preserve">  = </t>
    </r>
    <r>
      <rPr>
        <sz val="9.5"/>
        <color indexed="8"/>
        <rFont val="Calibri"/>
        <family val="2"/>
        <charset val="204"/>
      </rPr>
      <t>Σ</t>
    </r>
    <r>
      <rPr>
        <i/>
        <sz val="9.5"/>
        <color indexed="8"/>
        <rFont val="Times New Roman"/>
        <family val="1"/>
        <charset val="204"/>
      </rPr>
      <t>ц</t>
    </r>
    <r>
      <rPr>
        <i/>
        <vertAlign val="subscript"/>
        <sz val="9.5"/>
        <color indexed="8"/>
        <rFont val="Times New Roman"/>
        <family val="1"/>
        <charset val="204"/>
      </rPr>
      <t>i</t>
    </r>
    <r>
      <rPr>
        <i/>
        <sz val="9.5"/>
        <color indexed="8"/>
        <rFont val="Times New Roman"/>
        <family val="1"/>
        <charset val="204"/>
      </rPr>
      <t>/n</t>
    </r>
  </si>
  <si>
    <r>
      <t xml:space="preserve">коэффициент вариации цен V, (%)           </t>
    </r>
    <r>
      <rPr>
        <i/>
        <sz val="9.5"/>
        <color indexed="8"/>
        <rFont val="Times New Roman"/>
        <family val="1"/>
        <charset val="204"/>
      </rPr>
      <t xml:space="preserve">         </t>
    </r>
  </si>
  <si>
    <r>
      <t xml:space="preserve">Средняя  цена за единицу, рублей                      </t>
    </r>
    <r>
      <rPr>
        <sz val="9.5"/>
        <color indexed="8"/>
        <rFont val="Times New Roman"/>
        <family val="1"/>
        <charset val="204"/>
      </rPr>
      <t xml:space="preserve"> &lt;</t>
    </r>
    <r>
      <rPr>
        <i/>
        <sz val="9.5"/>
        <color indexed="8"/>
        <rFont val="Times New Roman"/>
        <family val="1"/>
        <charset val="204"/>
      </rPr>
      <t>ц</t>
    </r>
    <r>
      <rPr>
        <sz val="9.5"/>
        <color indexed="8"/>
        <rFont val="Times New Roman"/>
        <family val="1"/>
        <charset val="204"/>
      </rPr>
      <t>&gt;</t>
    </r>
    <r>
      <rPr>
        <i/>
        <sz val="9.5"/>
        <color indexed="8"/>
        <rFont val="Times New Roman"/>
        <family val="1"/>
        <charset val="204"/>
      </rPr>
      <t xml:space="preserve">  = </t>
    </r>
    <r>
      <rPr>
        <sz val="9.5"/>
        <color indexed="8"/>
        <rFont val="Calibri"/>
        <family val="2"/>
        <charset val="204"/>
      </rPr>
      <t>Σ</t>
    </r>
    <r>
      <rPr>
        <i/>
        <sz val="9.5"/>
        <color indexed="8"/>
        <rFont val="Times New Roman"/>
        <family val="1"/>
        <charset val="204"/>
      </rPr>
      <t>ц</t>
    </r>
    <r>
      <rPr>
        <i/>
        <vertAlign val="subscript"/>
        <sz val="9.5"/>
        <color indexed="8"/>
        <rFont val="Times New Roman"/>
        <family val="1"/>
        <charset val="204"/>
      </rPr>
      <t>i</t>
    </r>
    <r>
      <rPr>
        <i/>
        <sz val="9.5"/>
        <color indexed="8"/>
        <rFont val="Times New Roman"/>
        <family val="1"/>
        <charset val="204"/>
      </rPr>
      <t>/n</t>
    </r>
  </si>
  <si>
    <r>
      <rPr>
        <b/>
        <sz val="9.5"/>
        <color indexed="8"/>
        <rFont val="Times New Roman"/>
        <family val="1"/>
        <charset val="204"/>
      </rPr>
      <t>Н(М)ЦК</t>
    </r>
    <r>
      <rPr>
        <b/>
        <vertAlign val="superscript"/>
        <sz val="9.5"/>
        <color indexed="8"/>
        <rFont val="Times New Roman"/>
        <family val="1"/>
        <charset val="204"/>
      </rPr>
      <t>рын</t>
    </r>
    <r>
      <rPr>
        <b/>
        <sz val="9.5"/>
        <color indexed="8"/>
        <rFont val="Times New Roman"/>
        <family val="1"/>
        <charset val="204"/>
      </rPr>
      <t>, рублей</t>
    </r>
    <r>
      <rPr>
        <sz val="9.5"/>
        <color indexed="8"/>
        <rFont val="Times New Roman"/>
        <family val="1"/>
        <charset val="204"/>
      </rPr>
      <t xml:space="preserve">                  </t>
    </r>
  </si>
  <si>
    <t>Ф.В. Мифтяхетдинов</t>
  </si>
  <si>
    <t>Набор инструментов для электромонтажа  ProsKit PK-710KB</t>
  </si>
  <si>
    <t xml:space="preserve">Набор инструментов 2496100C (100 предметов), кейс NORDBERG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</si>
</sst>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vertAlign val="superscript"/>
      <sz val="9"/>
      <color indexed="8"/>
      <name val="Times New Roman"/>
      <family val="1"/>
      <charset val="204"/>
    </font>
    <font>
      <vertAlign val="subscript"/>
      <sz val="9"/>
      <color indexed="8"/>
      <name val="Times New Roman"/>
      <family val="1"/>
      <charset val="204"/>
    </font>
    <font>
      <b/>
      <sz val="9.5"/>
      <color indexed="8"/>
      <name val="Times New Roman"/>
      <family val="1"/>
      <charset val="204"/>
    </font>
    <font>
      <sz val="9.5"/>
      <color indexed="8"/>
      <name val="Times New Roman"/>
      <family val="1"/>
      <charset val="204"/>
    </font>
    <font>
      <i/>
      <sz val="9.5"/>
      <color indexed="8"/>
      <name val="Times New Roman"/>
      <family val="1"/>
      <charset val="204"/>
    </font>
    <font>
      <sz val="9.5"/>
      <color indexed="8"/>
      <name val="Calibri"/>
      <family val="2"/>
      <charset val="204"/>
    </font>
    <font>
      <i/>
      <vertAlign val="subscript"/>
      <sz val="9.5"/>
      <color indexed="8"/>
      <name val="Times New Roman"/>
      <family val="1"/>
      <charset val="204"/>
    </font>
    <font>
      <b/>
      <vertAlign val="superscript"/>
      <sz val="9.5"/>
      <color indexed="8"/>
      <name val="Times New Roman"/>
      <family val="1"/>
      <charset val="204"/>
    </font>
    <font>
      <sz val="9.5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4" fontId="2" fillId="0" borderId="0" xfId="0" applyNumberFormat="1" applyFont="1" applyAlignment="1">
      <alignment horizontal="right" vertical="top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2" fontId="7" fillId="0" borderId="5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justify" wrapText="1"/>
    </xf>
    <xf numFmtId="2" fontId="15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2" fontId="7" fillId="0" borderId="3" xfId="0" applyNumberFormat="1" applyFont="1" applyFill="1" applyBorder="1" applyAlignment="1">
      <alignment horizontal="center" vertical="top" wrapText="1"/>
    </xf>
    <xf numFmtId="2" fontId="7" fillId="0" borderId="4" xfId="0" applyNumberFormat="1" applyFont="1" applyFill="1" applyBorder="1" applyAlignment="1">
      <alignment horizontal="center" vertical="top" wrapText="1"/>
    </xf>
    <xf numFmtId="2" fontId="7" fillId="0" borderId="5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3</xdr:row>
      <xdr:rowOff>819150</xdr:rowOff>
    </xdr:from>
    <xdr:to>
      <xdr:col>10</xdr:col>
      <xdr:colOff>1448189</xdr:colOff>
      <xdr:row>3</xdr:row>
      <xdr:rowOff>1171575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03269" y="2150706"/>
          <a:ext cx="1419614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3</xdr:row>
      <xdr:rowOff>638175</xdr:rowOff>
    </xdr:from>
    <xdr:to>
      <xdr:col>9</xdr:col>
      <xdr:colOff>1362075</xdr:colOff>
      <xdr:row>3</xdr:row>
      <xdr:rowOff>1181100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162800" y="2305050"/>
          <a:ext cx="13430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76200</xdr:colOff>
      <xdr:row>3</xdr:row>
      <xdr:rowOff>800100</xdr:rowOff>
    </xdr:from>
    <xdr:to>
      <xdr:col>12</xdr:col>
      <xdr:colOff>1562100</xdr:colOff>
      <xdr:row>3</xdr:row>
      <xdr:rowOff>1162050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725025" y="2466975"/>
          <a:ext cx="14859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showWhiteSpace="0" zoomScale="110" zoomScaleNormal="110" zoomScaleSheetLayoutView="98" workbookViewId="0">
      <selection activeCell="B7" sqref="B7"/>
    </sheetView>
  </sheetViews>
  <sheetFormatPr defaultColWidth="9.140625" defaultRowHeight="12.75" x14ac:dyDescent="0.2"/>
  <cols>
    <col min="1" max="1" width="2.85546875" style="1" bestFit="1" customWidth="1"/>
    <col min="2" max="2" width="62" style="1" customWidth="1"/>
    <col min="3" max="3" width="18.85546875" style="1" customWidth="1"/>
    <col min="4" max="4" width="6.85546875" style="1" bestFit="1" customWidth="1"/>
    <col min="5" max="5" width="8.28515625" style="1" bestFit="1" customWidth="1"/>
    <col min="6" max="6" width="9.7109375" style="1" bestFit="1" customWidth="1"/>
    <col min="7" max="7" width="8.7109375" style="1" bestFit="1" customWidth="1"/>
    <col min="8" max="8" width="9.7109375" style="1" bestFit="1" customWidth="1"/>
    <col min="9" max="9" width="17.140625" style="1" customWidth="1"/>
    <col min="10" max="10" width="22.28515625" style="1" customWidth="1"/>
    <col min="11" max="11" width="21.85546875" style="1" customWidth="1"/>
    <col min="12" max="12" width="18.7109375" style="1" customWidth="1"/>
    <col min="13" max="13" width="31.7109375" style="1" customWidth="1"/>
    <col min="14" max="16384" width="9.140625" style="1"/>
  </cols>
  <sheetData>
    <row r="1" spans="1:13" x14ac:dyDescent="0.2">
      <c r="B1" s="23" t="s">
        <v>11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12.75" customHeight="1" x14ac:dyDescent="0.2">
      <c r="A2" s="25" t="s">
        <v>13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75.75" customHeight="1" x14ac:dyDescent="0.2">
      <c r="A3" s="26" t="s">
        <v>0</v>
      </c>
      <c r="B3" s="27" t="s">
        <v>1</v>
      </c>
      <c r="C3" s="27" t="s">
        <v>12</v>
      </c>
      <c r="D3" s="27" t="s">
        <v>2</v>
      </c>
      <c r="E3" s="29" t="s">
        <v>3</v>
      </c>
      <c r="F3" s="31" t="s">
        <v>4</v>
      </c>
      <c r="G3" s="32"/>
      <c r="H3" s="32"/>
      <c r="I3" s="33" t="s">
        <v>5</v>
      </c>
      <c r="J3" s="34"/>
      <c r="K3" s="35"/>
      <c r="L3" s="7"/>
      <c r="M3" s="8" t="s">
        <v>6</v>
      </c>
    </row>
    <row r="4" spans="1:13" ht="90.75" customHeight="1" x14ac:dyDescent="0.2">
      <c r="A4" s="27"/>
      <c r="B4" s="28"/>
      <c r="C4" s="28"/>
      <c r="D4" s="28"/>
      <c r="E4" s="30"/>
      <c r="F4" s="9" t="s">
        <v>16</v>
      </c>
      <c r="G4" s="9" t="s">
        <v>17</v>
      </c>
      <c r="H4" s="9" t="s">
        <v>18</v>
      </c>
      <c r="I4" s="8" t="s">
        <v>21</v>
      </c>
      <c r="J4" s="8" t="s">
        <v>7</v>
      </c>
      <c r="K4" s="10" t="s">
        <v>22</v>
      </c>
      <c r="L4" s="8" t="s">
        <v>23</v>
      </c>
      <c r="M4" s="11" t="s">
        <v>24</v>
      </c>
    </row>
    <row r="5" spans="1:13" x14ac:dyDescent="0.2">
      <c r="A5" s="12">
        <v>1</v>
      </c>
      <c r="B5" s="12">
        <v>2</v>
      </c>
      <c r="C5" s="13">
        <v>3</v>
      </c>
      <c r="D5" s="14">
        <v>4</v>
      </c>
      <c r="E5" s="12">
        <v>5</v>
      </c>
      <c r="F5" s="15">
        <v>6</v>
      </c>
      <c r="G5" s="15">
        <v>7</v>
      </c>
      <c r="H5" s="15">
        <v>8</v>
      </c>
      <c r="I5" s="15">
        <v>10</v>
      </c>
      <c r="J5" s="15">
        <v>11</v>
      </c>
      <c r="K5" s="9">
        <v>12</v>
      </c>
      <c r="L5" s="9">
        <v>13</v>
      </c>
      <c r="M5" s="15">
        <v>14</v>
      </c>
    </row>
    <row r="6" spans="1:13" ht="13.5" customHeight="1" x14ac:dyDescent="0.25">
      <c r="A6" s="9">
        <v>1</v>
      </c>
      <c r="B6" s="16" t="s">
        <v>27</v>
      </c>
      <c r="C6" s="17"/>
      <c r="D6" s="9" t="s">
        <v>20</v>
      </c>
      <c r="E6" s="12">
        <v>2</v>
      </c>
      <c r="F6" s="18">
        <v>10067</v>
      </c>
      <c r="G6" s="18">
        <v>10160</v>
      </c>
      <c r="H6" s="18">
        <v>10110</v>
      </c>
      <c r="I6" s="18">
        <f t="shared" ref="I6:I7" si="0">(F6+G6+H6)/3</f>
        <v>10112.333333333334</v>
      </c>
      <c r="J6" s="19">
        <f t="shared" ref="J6:J7" si="1">STDEV(F6:H6)</f>
        <v>46.543886100467944</v>
      </c>
      <c r="K6" s="20">
        <f t="shared" ref="K6:K7" si="2">J6/I6*100</f>
        <v>0.46026851139336067</v>
      </c>
      <c r="L6" s="18">
        <f t="shared" ref="L6:L7" si="3">ROUND(I6,2)</f>
        <v>10112.33</v>
      </c>
      <c r="M6" s="19">
        <f t="shared" ref="M6:M7" si="4">L6*E6</f>
        <v>20224.66</v>
      </c>
    </row>
    <row r="7" spans="1:13" ht="13.5" customHeight="1" x14ac:dyDescent="0.25">
      <c r="A7" s="9">
        <v>2</v>
      </c>
      <c r="B7" s="16" t="s">
        <v>26</v>
      </c>
      <c r="C7" s="17"/>
      <c r="D7" s="9" t="s">
        <v>20</v>
      </c>
      <c r="E7" s="12">
        <v>1</v>
      </c>
      <c r="F7" s="18">
        <v>26366</v>
      </c>
      <c r="G7" s="18">
        <v>26490</v>
      </c>
      <c r="H7" s="18">
        <v>26420</v>
      </c>
      <c r="I7" s="18">
        <f t="shared" si="0"/>
        <v>26425.333333333332</v>
      </c>
      <c r="J7" s="19">
        <f t="shared" si="1"/>
        <v>62.171804970849394</v>
      </c>
      <c r="K7" s="20">
        <f t="shared" si="2"/>
        <v>0.23527349375920603</v>
      </c>
      <c r="L7" s="18">
        <f t="shared" si="3"/>
        <v>26425.33</v>
      </c>
      <c r="M7" s="19">
        <f t="shared" si="4"/>
        <v>26425.33</v>
      </c>
    </row>
    <row r="8" spans="1:13" ht="99" customHeight="1" x14ac:dyDescent="0.2">
      <c r="B8" s="36" t="s">
        <v>14</v>
      </c>
      <c r="C8" s="37"/>
      <c r="D8" s="37"/>
      <c r="E8" s="37"/>
      <c r="F8" s="37"/>
      <c r="G8" s="37"/>
      <c r="H8" s="37"/>
      <c r="I8" s="37"/>
      <c r="J8" s="37"/>
      <c r="K8" s="37"/>
      <c r="L8" s="37"/>
      <c r="M8" s="2">
        <f>SUM(M6:M7)</f>
        <v>46649.990000000005</v>
      </c>
    </row>
    <row r="9" spans="1:13" ht="69" customHeight="1" x14ac:dyDescent="0.2">
      <c r="B9" s="21" t="s">
        <v>15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</row>
    <row r="10" spans="1:13" ht="54" customHeight="1" x14ac:dyDescent="0.2">
      <c r="B10" s="21" t="s">
        <v>8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3" ht="57" customHeight="1" x14ac:dyDescent="0.2">
      <c r="B11" s="21" t="s">
        <v>9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2" spans="1:13" ht="27" customHeight="1" x14ac:dyDescent="0.2">
      <c r="B12" s="22" t="s">
        <v>10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</row>
    <row r="13" spans="1:13" ht="18.75" customHeight="1" x14ac:dyDescent="0.2">
      <c r="B13" s="5"/>
      <c r="C13" s="6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ht="19.5" customHeight="1" x14ac:dyDescent="0.2">
      <c r="B14" s="5" t="s">
        <v>19</v>
      </c>
      <c r="C14" s="6" t="s">
        <v>25</v>
      </c>
      <c r="D14" s="4"/>
      <c r="E14" s="4"/>
      <c r="F14" s="4"/>
      <c r="G14" s="4"/>
      <c r="H14" s="4"/>
      <c r="I14" s="4"/>
      <c r="J14" s="4"/>
      <c r="K14" s="4"/>
      <c r="L14" s="4"/>
      <c r="M14" s="4"/>
    </row>
    <row r="16" spans="1:13" ht="5.25" customHeight="1" x14ac:dyDescent="0.2"/>
    <row r="17" spans="3:3" x14ac:dyDescent="0.2">
      <c r="C17" s="3"/>
    </row>
  </sheetData>
  <sortState ref="B11:B17">
    <sortCondition ref="B10"/>
  </sortState>
  <mergeCells count="14">
    <mergeCell ref="B9:M9"/>
    <mergeCell ref="B10:M10"/>
    <mergeCell ref="B11:M11"/>
    <mergeCell ref="B12:M12"/>
    <mergeCell ref="B1:M1"/>
    <mergeCell ref="A2:M2"/>
    <mergeCell ref="A3:A4"/>
    <mergeCell ref="B3:B4"/>
    <mergeCell ref="C3:C4"/>
    <mergeCell ref="D3:D4"/>
    <mergeCell ref="E3:E4"/>
    <mergeCell ref="F3:H3"/>
    <mergeCell ref="I3:K3"/>
    <mergeCell ref="B8:L8"/>
  </mergeCells>
  <pageMargins left="0.23622047244094491" right="0.23622047244094491" top="0.27559055118110237" bottom="0.19685039370078741" header="0.23622047244094491" footer="0.15748031496062992"/>
  <pageSetup paperSize="9"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2026-05-25T10:13:28Z</dcterms:modified>
</cp:coreProperties>
</file>