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8_{0EE40119-F0F5-4880-9079-7C7E23C364CD}" xr6:coauthVersionLast="47" xr6:coauthVersionMax="47" xr10:uidLastSave="{00000000-0000-0000-0000-000000000000}"/>
  <bookViews>
    <workbookView xWindow="-120" yWindow="-120" windowWidth="29040" windowHeight="15720" tabRatio="946" firstSheet="1" activeTab="1" xr2:uid="{00000000-000D-0000-FFFF-FFFF00000000}"/>
  </bookViews>
  <sheets>
    <sheet name="Здания, сооружения" sheetId="1" state="hidden" r:id="rId1"/>
    <sheet name="производство" sheetId="4" r:id="rId2"/>
    <sheet name="тыловое оборудование (инвентарь" sheetId="3" state="hidden" r:id="rId3"/>
    <sheet name="вооружение" sheetId="13" state="hidden" r:id="rId4"/>
    <sheet name="кафе" sheetId="19" state="hidden" r:id="rId5"/>
    <sheet name="Лист1" sheetId="22" state="hidden" r:id="rId6"/>
  </sheets>
  <definedNames>
    <definedName name="_xlnm._FilterDatabase" localSheetId="3" hidden="1">вооружение!$A$2:$H$412</definedName>
    <definedName name="_xlnm._FilterDatabase" localSheetId="0" hidden="1">'Здания, сооружения'!$A$3:$F$89</definedName>
    <definedName name="_xlnm._FilterDatabase" localSheetId="1" hidden="1">производство!$A$3:$G$37</definedName>
    <definedName name="_xlnm._FilterDatabase" localSheetId="2" hidden="1">'тыловое оборудование (инвентарь'!$A$2:$I$201</definedName>
    <definedName name="_xlnm.Print_Area" localSheetId="1">производство!$A$1:$G$47</definedName>
    <definedName name="_xlnm.Print_Area" localSheetId="2">'тыловое оборудование (инвентарь'!$A$1:$I$210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7" i="4" l="1"/>
  <c r="E37" i="4" l="1"/>
  <c r="F89" i="1" l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12" i="13" l="1"/>
</calcChain>
</file>

<file path=xl/sharedStrings.xml><?xml version="1.0" encoding="utf-8"?>
<sst xmlns="http://schemas.openxmlformats.org/spreadsheetml/2006/main" count="3418" uniqueCount="1060">
  <si>
    <t>№ п/п</t>
  </si>
  <si>
    <t>Инвентарный
номер</t>
  </si>
  <si>
    <t>Наименование</t>
  </si>
  <si>
    <t>кол-во</t>
  </si>
  <si>
    <t>Балансовая стоимость</t>
  </si>
  <si>
    <t>Здание столовой</t>
  </si>
  <si>
    <t>кровать 2-х ярусная</t>
  </si>
  <si>
    <t>кухонный гарнитур</t>
  </si>
  <si>
    <t>Подлежит списанию/подлежит передаче</t>
  </si>
  <si>
    <t>Основное финансирование</t>
  </si>
  <si>
    <t>Жилой барак №1</t>
  </si>
  <si>
    <t>01020048</t>
  </si>
  <si>
    <t>Жилой барак №3</t>
  </si>
  <si>
    <t>01020050</t>
  </si>
  <si>
    <t>Жилой барак №4а</t>
  </si>
  <si>
    <t>01020053</t>
  </si>
  <si>
    <t>Жилой барак №7</t>
  </si>
  <si>
    <t>01020052</t>
  </si>
  <si>
    <t>Жилой барак №8,6</t>
  </si>
  <si>
    <t>01020054</t>
  </si>
  <si>
    <t>Здание ПТУ (жилой барак №5)</t>
  </si>
  <si>
    <t>001010059</t>
  </si>
  <si>
    <t>Административно-бытовой корпус</t>
  </si>
  <si>
    <t>01020137</t>
  </si>
  <si>
    <t>Ангар для хранения техники</t>
  </si>
  <si>
    <t>01020089</t>
  </si>
  <si>
    <t>Баня-прачечная</t>
  </si>
  <si>
    <t>01010047</t>
  </si>
  <si>
    <t>Водозаборная скважина (артизианская)</t>
  </si>
  <si>
    <t>00000000086</t>
  </si>
  <si>
    <t>Дежурная часть</t>
  </si>
  <si>
    <t>01020157</t>
  </si>
  <si>
    <t>Здание магазина  № 1</t>
  </si>
  <si>
    <t>1020153</t>
  </si>
  <si>
    <t>Здание хлебопекарни ИК-24</t>
  </si>
  <si>
    <t>1020154</t>
  </si>
  <si>
    <t>Здание автогаража легковых автомобилей</t>
  </si>
  <si>
    <t>000000000000660</t>
  </si>
  <si>
    <t>Здание бани</t>
  </si>
  <si>
    <t>1011220005</t>
  </si>
  <si>
    <t xml:space="preserve">Здание дежурной смены </t>
  </si>
  <si>
    <t>01020128</t>
  </si>
  <si>
    <t>Здание дежурной части</t>
  </si>
  <si>
    <t>01020129</t>
  </si>
  <si>
    <t>Здание для обыска осужденных</t>
  </si>
  <si>
    <t>01020126</t>
  </si>
  <si>
    <t>Здание котельной</t>
  </si>
  <si>
    <t>1011220006</t>
  </si>
  <si>
    <t>Здание КПП</t>
  </si>
  <si>
    <t>01010054</t>
  </si>
  <si>
    <t>Здание КПП полигона</t>
  </si>
  <si>
    <t>1011215001</t>
  </si>
  <si>
    <t>Здание КПП с пристроями</t>
  </si>
  <si>
    <t>1011220007</t>
  </si>
  <si>
    <t>Здание КПП учебного городка</t>
  </si>
  <si>
    <t>01020133</t>
  </si>
  <si>
    <t>Здание лаборатории</t>
  </si>
  <si>
    <t>1011220003</t>
  </si>
  <si>
    <t>Здание Магазин</t>
  </si>
  <si>
    <t>01020139</t>
  </si>
  <si>
    <t>Здание ожидания свидания за ж/з ИК-24</t>
  </si>
  <si>
    <t>01020132</t>
  </si>
  <si>
    <t>Здание ПКТ №3</t>
  </si>
  <si>
    <t>01020058</t>
  </si>
  <si>
    <t>Здание пожарное депо</t>
  </si>
  <si>
    <t>01010033</t>
  </si>
  <si>
    <t>Здание поста №1 (СДП)</t>
  </si>
  <si>
    <t>01020130</t>
  </si>
  <si>
    <t>Здание Поста №2 (СДП)</t>
  </si>
  <si>
    <t>01020131</t>
  </si>
  <si>
    <t xml:space="preserve">Здание склада личных вещей осужденных </t>
  </si>
  <si>
    <t>01010060</t>
  </si>
  <si>
    <t>Здание спецчасти</t>
  </si>
  <si>
    <t>01010061</t>
  </si>
  <si>
    <t>Здание спортзала</t>
  </si>
  <si>
    <t>01020155</t>
  </si>
  <si>
    <t>01010062</t>
  </si>
  <si>
    <t>Здание тарного цеха №3</t>
  </si>
  <si>
    <t>01020082</t>
  </si>
  <si>
    <t>Здание ТНП</t>
  </si>
  <si>
    <t>01010064</t>
  </si>
  <si>
    <t>Здание хоз. двора</t>
  </si>
  <si>
    <t>01010066</t>
  </si>
  <si>
    <t>Здание ШИЗО</t>
  </si>
  <si>
    <t>01020063</t>
  </si>
  <si>
    <t>Здание штаба в жилой зоне</t>
  </si>
  <si>
    <t>01010056</t>
  </si>
  <si>
    <t>Здание штаба за жилой зоной ИК-24</t>
  </si>
  <si>
    <t>01010055</t>
  </si>
  <si>
    <t>Изолятор для больных собак</t>
  </si>
  <si>
    <t>101121300095</t>
  </si>
  <si>
    <t>Контора отделения рубленная 2х-этажная</t>
  </si>
  <si>
    <t>00000000297</t>
  </si>
  <si>
    <t>Кормокухня</t>
  </si>
  <si>
    <t>101121300096</t>
  </si>
  <si>
    <t>Котельная</t>
  </si>
  <si>
    <t>01010067</t>
  </si>
  <si>
    <t>Котельная малая (на л/б)</t>
  </si>
  <si>
    <t>01020073</t>
  </si>
  <si>
    <t>Котельная штаба за ж/з ИК-24</t>
  </si>
  <si>
    <t>01010081</t>
  </si>
  <si>
    <t>Линия эл. перед. ВЛ-0, 4 кВ, фидер№2от ТП№1</t>
  </si>
  <si>
    <t>00000000090</t>
  </si>
  <si>
    <t>Линия эл. перед. ВЛ-0, 4 кВ, фидер№4от ТП№1</t>
  </si>
  <si>
    <t>00000000092</t>
  </si>
  <si>
    <t>Линия электропередач ВЛ-04 кВ, фидер №1 от ТП№2</t>
  </si>
  <si>
    <t>000000000091</t>
  </si>
  <si>
    <t>Мед. часть,помещение библиотеки,ларька</t>
  </si>
  <si>
    <t>01010057</t>
  </si>
  <si>
    <t>Овощехранилище</t>
  </si>
  <si>
    <t>001010070</t>
  </si>
  <si>
    <t>Ограждение</t>
  </si>
  <si>
    <t>01100006</t>
  </si>
  <si>
    <t>Пожарное депо на 3 автомашины</t>
  </si>
  <si>
    <t>01020076</t>
  </si>
  <si>
    <t>Постовая вышка учебного городка</t>
  </si>
  <si>
    <t>01020134</t>
  </si>
  <si>
    <t>Постовая вышка</t>
  </si>
  <si>
    <t>в00000000066</t>
  </si>
  <si>
    <t>в00000000068</t>
  </si>
  <si>
    <t>Сооружение водонапорная башня</t>
  </si>
  <si>
    <t>01100004</t>
  </si>
  <si>
    <t>Столовая</t>
  </si>
  <si>
    <t>01020079</t>
  </si>
  <si>
    <t>Сушилка (старое здание)</t>
  </si>
  <si>
    <t>01020080</t>
  </si>
  <si>
    <t>Бытовое помещение ЛПХ-1</t>
  </si>
  <si>
    <t>Дополнительное финансирование</t>
  </si>
  <si>
    <t>01020101</t>
  </si>
  <si>
    <t>Железнодорожный путь</t>
  </si>
  <si>
    <t>в00000000085</t>
  </si>
  <si>
    <t>Здание автогаража</t>
  </si>
  <si>
    <t>01020096</t>
  </si>
  <si>
    <t>Здание автосервиса</t>
  </si>
  <si>
    <t>01020156</t>
  </si>
  <si>
    <t>Здание для содержания птиц</t>
  </si>
  <si>
    <t>101121300093</t>
  </si>
  <si>
    <t>Здание пилоточки</t>
  </si>
  <si>
    <t>0102104</t>
  </si>
  <si>
    <t>Здание РММ (н/склад)</t>
  </si>
  <si>
    <t>01020105</t>
  </si>
  <si>
    <t>Здание трехрамного лесозавода</t>
  </si>
  <si>
    <t>01020103</t>
  </si>
  <si>
    <t>Контора погрузки</t>
  </si>
  <si>
    <t>01020106</t>
  </si>
  <si>
    <t>Контрольный пост</t>
  </si>
  <si>
    <t>01020108</t>
  </si>
  <si>
    <t>01020107</t>
  </si>
  <si>
    <t>Котельная РММ</t>
  </si>
  <si>
    <t>01020098</t>
  </si>
  <si>
    <t>Модульный цех</t>
  </si>
  <si>
    <t>01020113</t>
  </si>
  <si>
    <t>Ограждение  (зона оцепления южн. лесобиржи 1841м)</t>
  </si>
  <si>
    <t>в00000000075</t>
  </si>
  <si>
    <t>Ограждение РММ</t>
  </si>
  <si>
    <t>в00000000072</t>
  </si>
  <si>
    <t>Подсобное помещение с/х участка</t>
  </si>
  <si>
    <t>101121300094</t>
  </si>
  <si>
    <t>Пристрой к автосервису жилой зоны</t>
  </si>
  <si>
    <t>101121300105</t>
  </si>
  <si>
    <t>Пристрой к свинарнику</t>
  </si>
  <si>
    <t>101121300092</t>
  </si>
  <si>
    <t>Сварочный пост</t>
  </si>
  <si>
    <t>01020115</t>
  </si>
  <si>
    <t>Свинарник</t>
  </si>
  <si>
    <t>01020135</t>
  </si>
  <si>
    <t>Сушилка пиломатериалов</t>
  </si>
  <si>
    <t>01020118</t>
  </si>
  <si>
    <t>Тупик МПС Южной лесобиржи</t>
  </si>
  <si>
    <t>в00000000083</t>
  </si>
  <si>
    <t>Цех поддонов</t>
  </si>
  <si>
    <t>1020119</t>
  </si>
  <si>
    <t>Цех столярный</t>
  </si>
  <si>
    <t>01020120</t>
  </si>
  <si>
    <t>Цех сушильный</t>
  </si>
  <si>
    <t>01020121</t>
  </si>
  <si>
    <t>шт</t>
  </si>
  <si>
    <t>музыкальный  центр  LG Elektronics Inc.</t>
  </si>
  <si>
    <t>Телевизор</t>
  </si>
  <si>
    <t>ед. изм.</t>
  </si>
  <si>
    <t>5,45 мм АВТОМАТ АКС-74</t>
  </si>
  <si>
    <t>Штык-нож</t>
  </si>
  <si>
    <t>1013815004</t>
  </si>
  <si>
    <t>Палатка унифицированная УСТ-56</t>
  </si>
  <si>
    <t>1013820063</t>
  </si>
  <si>
    <t>Бинокль 16*40 со стабилизацией изображения</t>
  </si>
  <si>
    <t>1013820064</t>
  </si>
  <si>
    <t>Ремонтный ящик оружейного мастера ЯОМ-84</t>
  </si>
  <si>
    <t>101382020001</t>
  </si>
  <si>
    <t>Автомат АК-74 М 5,45 мм</t>
  </si>
  <si>
    <t>101382020002</t>
  </si>
  <si>
    <t>101382020003</t>
  </si>
  <si>
    <t>101382020004</t>
  </si>
  <si>
    <t>101382020005</t>
  </si>
  <si>
    <t>101382020006</t>
  </si>
  <si>
    <t>101382020007</t>
  </si>
  <si>
    <t>101382020008</t>
  </si>
  <si>
    <t>101382020009</t>
  </si>
  <si>
    <t>101382020010</t>
  </si>
  <si>
    <t>101382020011</t>
  </si>
  <si>
    <t>101382020012</t>
  </si>
  <si>
    <t>101382020013</t>
  </si>
  <si>
    <t>101382020014</t>
  </si>
  <si>
    <t>101382020015</t>
  </si>
  <si>
    <t>101382020016</t>
  </si>
  <si>
    <t>101382020017</t>
  </si>
  <si>
    <t>101382020018</t>
  </si>
  <si>
    <t>101382020019</t>
  </si>
  <si>
    <t>101382020020</t>
  </si>
  <si>
    <t>101382020021</t>
  </si>
  <si>
    <t>101382020022</t>
  </si>
  <si>
    <t>101382020023</t>
  </si>
  <si>
    <t>101382020024</t>
  </si>
  <si>
    <t>101382020025</t>
  </si>
  <si>
    <t>101382020026</t>
  </si>
  <si>
    <t>101382020027</t>
  </si>
  <si>
    <t>101382020028</t>
  </si>
  <si>
    <t>101382020029</t>
  </si>
  <si>
    <t>101382020030</t>
  </si>
  <si>
    <t>101382020031</t>
  </si>
  <si>
    <t>101382020032</t>
  </si>
  <si>
    <t>101382020033</t>
  </si>
  <si>
    <t>101382020034</t>
  </si>
  <si>
    <t>101382020035</t>
  </si>
  <si>
    <t>101382020036</t>
  </si>
  <si>
    <t>101382020037</t>
  </si>
  <si>
    <t>101382020038</t>
  </si>
  <si>
    <t>101382020039</t>
  </si>
  <si>
    <t>101382020040</t>
  </si>
  <si>
    <t>101382020041</t>
  </si>
  <si>
    <t>101382020042</t>
  </si>
  <si>
    <t>101382020043</t>
  </si>
  <si>
    <t>101382020044</t>
  </si>
  <si>
    <t>101382020045</t>
  </si>
  <si>
    <t>101382020046</t>
  </si>
  <si>
    <t>101382020047</t>
  </si>
  <si>
    <t>101382020048</t>
  </si>
  <si>
    <t>101382020049</t>
  </si>
  <si>
    <t>101382020050</t>
  </si>
  <si>
    <t>101382020051</t>
  </si>
  <si>
    <t>101382020052</t>
  </si>
  <si>
    <t>101382020053</t>
  </si>
  <si>
    <t>101382020054</t>
  </si>
  <si>
    <t>101382020055</t>
  </si>
  <si>
    <t>101382020056</t>
  </si>
  <si>
    <t>101382020057</t>
  </si>
  <si>
    <t>101382020058</t>
  </si>
  <si>
    <t>101382020059</t>
  </si>
  <si>
    <t>101382020060</t>
  </si>
  <si>
    <t>101382020061</t>
  </si>
  <si>
    <t>101382020062</t>
  </si>
  <si>
    <t>101382020063</t>
  </si>
  <si>
    <t>101382020064</t>
  </si>
  <si>
    <t>101382020065</t>
  </si>
  <si>
    <t>101382020066</t>
  </si>
  <si>
    <t>101382020067</t>
  </si>
  <si>
    <t>101382020068</t>
  </si>
  <si>
    <t>101382020069</t>
  </si>
  <si>
    <t>101382020070</t>
  </si>
  <si>
    <t>101382020071</t>
  </si>
  <si>
    <t>101382020072</t>
  </si>
  <si>
    <t>101382020073</t>
  </si>
  <si>
    <t>101382020074</t>
  </si>
  <si>
    <t>101382020075</t>
  </si>
  <si>
    <t>101382020076</t>
  </si>
  <si>
    <t>101382020077</t>
  </si>
  <si>
    <t>101382020078</t>
  </si>
  <si>
    <t>101382020079</t>
  </si>
  <si>
    <t>101382020080</t>
  </si>
  <si>
    <t>101382020081</t>
  </si>
  <si>
    <t>101382020082</t>
  </si>
  <si>
    <t>101382020083</t>
  </si>
  <si>
    <t>101382020084</t>
  </si>
  <si>
    <t>101382020085</t>
  </si>
  <si>
    <t>101382020086</t>
  </si>
  <si>
    <t>101382020087</t>
  </si>
  <si>
    <t>101382020088</t>
  </si>
  <si>
    <t>Автомат АК-74 М 5,45 мм.</t>
  </si>
  <si>
    <t>101382020089</t>
  </si>
  <si>
    <t>101382020090</t>
  </si>
  <si>
    <t>101382020091</t>
  </si>
  <si>
    <t>101382020092</t>
  </si>
  <si>
    <t>101382020093</t>
  </si>
  <si>
    <t>101382020094</t>
  </si>
  <si>
    <t>101382020095</t>
  </si>
  <si>
    <t>101382020096</t>
  </si>
  <si>
    <t>101382020097</t>
  </si>
  <si>
    <t>101382020098</t>
  </si>
  <si>
    <t>101382020099</t>
  </si>
  <si>
    <t>101382020100</t>
  </si>
  <si>
    <t>101382020101</t>
  </si>
  <si>
    <t>101382020102</t>
  </si>
  <si>
    <t>101382020249</t>
  </si>
  <si>
    <t>5,45 мм Пулемет РПК-74</t>
  </si>
  <si>
    <t>101382020250</t>
  </si>
  <si>
    <t>101382020251</t>
  </si>
  <si>
    <t>7,62 мм Автомат АКМ учебный</t>
  </si>
  <si>
    <t>101382020252</t>
  </si>
  <si>
    <t>101382020262</t>
  </si>
  <si>
    <t>5,45 мм Автомат АКС-74</t>
  </si>
  <si>
    <t>101382020263</t>
  </si>
  <si>
    <t>101382020264</t>
  </si>
  <si>
    <t>101382020265</t>
  </si>
  <si>
    <t>101382020266</t>
  </si>
  <si>
    <t>101382020267</t>
  </si>
  <si>
    <t>101382020268</t>
  </si>
  <si>
    <t>7,62 мм Винтовка снайперская СВД</t>
  </si>
  <si>
    <t>101382020269</t>
  </si>
  <si>
    <t>9 мм Пистолет ПМ</t>
  </si>
  <si>
    <t>101382020270</t>
  </si>
  <si>
    <t>101382020271</t>
  </si>
  <si>
    <t>101382020272</t>
  </si>
  <si>
    <t>101382020273</t>
  </si>
  <si>
    <t>101382020274</t>
  </si>
  <si>
    <t>101382020275</t>
  </si>
  <si>
    <t>101382020276</t>
  </si>
  <si>
    <t>101382020277</t>
  </si>
  <si>
    <t>101382020278</t>
  </si>
  <si>
    <t>101382020279</t>
  </si>
  <si>
    <t>101382020280</t>
  </si>
  <si>
    <t>101382020281</t>
  </si>
  <si>
    <t>101382020282</t>
  </si>
  <si>
    <t>101382020283</t>
  </si>
  <si>
    <t>101382020284</t>
  </si>
  <si>
    <t>101382020285</t>
  </si>
  <si>
    <t>101382020286</t>
  </si>
  <si>
    <t>101382020287</t>
  </si>
  <si>
    <t>101382020288</t>
  </si>
  <si>
    <t>101382020289</t>
  </si>
  <si>
    <t>101382020290</t>
  </si>
  <si>
    <t>101382020291</t>
  </si>
  <si>
    <t>101382020292</t>
  </si>
  <si>
    <t>101382020293</t>
  </si>
  <si>
    <t>101382020294</t>
  </si>
  <si>
    <t>101382020295</t>
  </si>
  <si>
    <t>101382020296</t>
  </si>
  <si>
    <t>101382020297</t>
  </si>
  <si>
    <t>101382020298</t>
  </si>
  <si>
    <t>101382020299</t>
  </si>
  <si>
    <t>101382020300</t>
  </si>
  <si>
    <t>101382020301</t>
  </si>
  <si>
    <t>101382020302</t>
  </si>
  <si>
    <t>101382020303</t>
  </si>
  <si>
    <t>101382020304</t>
  </si>
  <si>
    <t>101382020305</t>
  </si>
  <si>
    <t>101382020306</t>
  </si>
  <si>
    <t>101382020307</t>
  </si>
  <si>
    <t>101382020308</t>
  </si>
  <si>
    <t>101382020309</t>
  </si>
  <si>
    <t>9 мм Пистолет ПМ учебный</t>
  </si>
  <si>
    <t>101382020310</t>
  </si>
  <si>
    <t>Пистолет СПШ-44  26 мм</t>
  </si>
  <si>
    <t>101382020311</t>
  </si>
  <si>
    <t>Войсковой прибор хим. разведки ВПХР</t>
  </si>
  <si>
    <t>101382020414</t>
  </si>
  <si>
    <t>Изделие СШ-68 (шлем армейский)</t>
  </si>
  <si>
    <t>101382020415</t>
  </si>
  <si>
    <t>101382020416</t>
  </si>
  <si>
    <t>101382020417</t>
  </si>
  <si>
    <t>101382020418</t>
  </si>
  <si>
    <t>101382020419</t>
  </si>
  <si>
    <t>101382020420</t>
  </si>
  <si>
    <t>101382020421</t>
  </si>
  <si>
    <t>101382020422</t>
  </si>
  <si>
    <t>101382020423</t>
  </si>
  <si>
    <t>101382020424</t>
  </si>
  <si>
    <t>101382020425</t>
  </si>
  <si>
    <t>101382020426</t>
  </si>
  <si>
    <t>101382020427</t>
  </si>
  <si>
    <t>101382020428</t>
  </si>
  <si>
    <t>101382020429</t>
  </si>
  <si>
    <t>101382020430</t>
  </si>
  <si>
    <t>101382020431</t>
  </si>
  <si>
    <t>101382020432</t>
  </si>
  <si>
    <t>101382020433</t>
  </si>
  <si>
    <t>101382020434</t>
  </si>
  <si>
    <t>101382020435</t>
  </si>
  <si>
    <t>101382020436</t>
  </si>
  <si>
    <t>101382020437</t>
  </si>
  <si>
    <t>101382020438</t>
  </si>
  <si>
    <t>101382020439</t>
  </si>
  <si>
    <t>101382020440</t>
  </si>
  <si>
    <t>101382020441</t>
  </si>
  <si>
    <t>101382020442</t>
  </si>
  <si>
    <t>101382020443</t>
  </si>
  <si>
    <t>101382020444</t>
  </si>
  <si>
    <t>101382020445</t>
  </si>
  <si>
    <t>101382020446</t>
  </si>
  <si>
    <t>101382020447</t>
  </si>
  <si>
    <t>101382020448</t>
  </si>
  <si>
    <t>101382020449</t>
  </si>
  <si>
    <t>101382020450</t>
  </si>
  <si>
    <t>101382020451</t>
  </si>
  <si>
    <t>101382020452</t>
  </si>
  <si>
    <t>101382020453</t>
  </si>
  <si>
    <t>101382020454</t>
  </si>
  <si>
    <t>101382020455</t>
  </si>
  <si>
    <t>101382020456</t>
  </si>
  <si>
    <t>101382020457</t>
  </si>
  <si>
    <t>101382020458</t>
  </si>
  <si>
    <t>101382020459</t>
  </si>
  <si>
    <t>101382020460</t>
  </si>
  <si>
    <t>101382020461</t>
  </si>
  <si>
    <t>101382020462</t>
  </si>
  <si>
    <t>101382020463</t>
  </si>
  <si>
    <t>101382020464</t>
  </si>
  <si>
    <t>101382020465</t>
  </si>
  <si>
    <t>101382020466</t>
  </si>
  <si>
    <t>101382020467</t>
  </si>
  <si>
    <t>101382020468</t>
  </si>
  <si>
    <t>101382020469</t>
  </si>
  <si>
    <t>101382020470</t>
  </si>
  <si>
    <t>101382020471</t>
  </si>
  <si>
    <t>101382020472</t>
  </si>
  <si>
    <t>101382020473</t>
  </si>
  <si>
    <t>101382020474</t>
  </si>
  <si>
    <t>101382020475</t>
  </si>
  <si>
    <t>101382020476</t>
  </si>
  <si>
    <t>101382020477</t>
  </si>
  <si>
    <t>101382020478</t>
  </si>
  <si>
    <t>101382020479</t>
  </si>
  <si>
    <t>101382020480</t>
  </si>
  <si>
    <t>101382020481</t>
  </si>
  <si>
    <t>101382020482</t>
  </si>
  <si>
    <t>101382020483</t>
  </si>
  <si>
    <t>101382020484</t>
  </si>
  <si>
    <t>101382020485</t>
  </si>
  <si>
    <t>101382020486</t>
  </si>
  <si>
    <t>101382020487</t>
  </si>
  <si>
    <t>101382020488</t>
  </si>
  <si>
    <t>101382020489</t>
  </si>
  <si>
    <t>101382020490</t>
  </si>
  <si>
    <t>101382020491</t>
  </si>
  <si>
    <t>101382020492</t>
  </si>
  <si>
    <t>101382020493</t>
  </si>
  <si>
    <t>101382020494</t>
  </si>
  <si>
    <t>101382020495</t>
  </si>
  <si>
    <t>101382020496</t>
  </si>
  <si>
    <t>101382020497</t>
  </si>
  <si>
    <t>101382020500</t>
  </si>
  <si>
    <t>Комплект КЗО-1</t>
  </si>
  <si>
    <t>101382020501</t>
  </si>
  <si>
    <t>101382020502</t>
  </si>
  <si>
    <t>Устройство приндительной остановки транспорта ЁЖ</t>
  </si>
  <si>
    <t>101382020503</t>
  </si>
  <si>
    <t>Изделие Щиток</t>
  </si>
  <si>
    <t>101382020504</t>
  </si>
  <si>
    <t>101382020505</t>
  </si>
  <si>
    <t>101382020506</t>
  </si>
  <si>
    <t>101382020507</t>
  </si>
  <si>
    <t>101382020508</t>
  </si>
  <si>
    <t>101382020509</t>
  </si>
  <si>
    <t>101382020510</t>
  </si>
  <si>
    <t>101382020511</t>
  </si>
  <si>
    <t>101382020512</t>
  </si>
  <si>
    <t>101382020513</t>
  </si>
  <si>
    <t>101382020514</t>
  </si>
  <si>
    <t>101382020515</t>
  </si>
  <si>
    <t>101382020516</t>
  </si>
  <si>
    <t>101382020517</t>
  </si>
  <si>
    <t>101382020518</t>
  </si>
  <si>
    <t>101382020519</t>
  </si>
  <si>
    <t>101382020520</t>
  </si>
  <si>
    <t>101382020521</t>
  </si>
  <si>
    <t>101382020522</t>
  </si>
  <si>
    <t>101382020524</t>
  </si>
  <si>
    <t>Станок показа взаимодействия частей АК</t>
  </si>
  <si>
    <t>101382020525</t>
  </si>
  <si>
    <t>Станок прицельный ПС-51</t>
  </si>
  <si>
    <t>101382020526</t>
  </si>
  <si>
    <t>101382020646</t>
  </si>
  <si>
    <t>Шлем СКАТ-С1, М1 с криплением для прибора ночного видения</t>
  </si>
  <si>
    <t>101382020647</t>
  </si>
  <si>
    <t>101382020648</t>
  </si>
  <si>
    <t>101382020649</t>
  </si>
  <si>
    <t>101382020650</t>
  </si>
  <si>
    <t>101382020651</t>
  </si>
  <si>
    <t>101382020652</t>
  </si>
  <si>
    <t>101382020653</t>
  </si>
  <si>
    <t>101382020654</t>
  </si>
  <si>
    <t>101382020655</t>
  </si>
  <si>
    <t>101382020656</t>
  </si>
  <si>
    <t>101382020657</t>
  </si>
  <si>
    <t>101382020658</t>
  </si>
  <si>
    <t>101382020659</t>
  </si>
  <si>
    <t>Шлем СКАТ-С-1М-1</t>
  </si>
  <si>
    <t>101382020660</t>
  </si>
  <si>
    <t>101382020661</t>
  </si>
  <si>
    <t>101382020662</t>
  </si>
  <si>
    <t>101382020663</t>
  </si>
  <si>
    <t>101382020664</t>
  </si>
  <si>
    <t>101382020665</t>
  </si>
  <si>
    <t>Ящик ПБП</t>
  </si>
  <si>
    <t>101382020672</t>
  </si>
  <si>
    <t>Изделие "АиР-107У"</t>
  </si>
  <si>
    <t>101382020673</t>
  </si>
  <si>
    <t>Изделие "Щиток"</t>
  </si>
  <si>
    <t>101382020674</t>
  </si>
  <si>
    <t>101382020675</t>
  </si>
  <si>
    <t>101382020676</t>
  </si>
  <si>
    <t>101382020677</t>
  </si>
  <si>
    <t>101382020678</t>
  </si>
  <si>
    <t>Щит противоударный ЩП-1 (Витраж)</t>
  </si>
  <si>
    <t>101382020679</t>
  </si>
  <si>
    <t>101382020680</t>
  </si>
  <si>
    <t>101382020681</t>
  </si>
  <si>
    <t>101382020682</t>
  </si>
  <si>
    <t>101382020683</t>
  </si>
  <si>
    <t>101382020684</t>
  </si>
  <si>
    <t>101382020685</t>
  </si>
  <si>
    <t>101382020686</t>
  </si>
  <si>
    <t>101382020687</t>
  </si>
  <si>
    <t>101382020688</t>
  </si>
  <si>
    <t>101382020689</t>
  </si>
  <si>
    <t>101382020690</t>
  </si>
  <si>
    <t>101382020691</t>
  </si>
  <si>
    <t>101382020692</t>
  </si>
  <si>
    <t>101382020693</t>
  </si>
  <si>
    <t>101382020694</t>
  </si>
  <si>
    <t>101382020695</t>
  </si>
  <si>
    <t>101382020696</t>
  </si>
  <si>
    <t>101382020697</t>
  </si>
  <si>
    <t>101382020698</t>
  </si>
  <si>
    <t>101382020699</t>
  </si>
  <si>
    <t>101382020700</t>
  </si>
  <si>
    <t>101382020701</t>
  </si>
  <si>
    <t>101382020702</t>
  </si>
  <si>
    <t>101382020703</t>
  </si>
  <si>
    <t>Прицел ПСО-1 к 7,62 мм СВД</t>
  </si>
  <si>
    <t>101382022001</t>
  </si>
  <si>
    <t>22 мм Сигнальный пистолет СП-81</t>
  </si>
  <si>
    <t>101382022002</t>
  </si>
  <si>
    <t>Бронежилет универсальный с комбинированной защитой "Багарий"</t>
  </si>
  <si>
    <t>101382022003</t>
  </si>
  <si>
    <t>101382022004</t>
  </si>
  <si>
    <t>101382022005</t>
  </si>
  <si>
    <t>101382022006</t>
  </si>
  <si>
    <t>101382022007</t>
  </si>
  <si>
    <t>101382022008</t>
  </si>
  <si>
    <t>101382022009</t>
  </si>
  <si>
    <t>101382022010</t>
  </si>
  <si>
    <t>101382022011</t>
  </si>
  <si>
    <t>101382022012</t>
  </si>
  <si>
    <t>101382022013</t>
  </si>
  <si>
    <t>101382022014</t>
  </si>
  <si>
    <t>101382022015</t>
  </si>
  <si>
    <t>101382022016</t>
  </si>
  <si>
    <t>101382022017</t>
  </si>
  <si>
    <t>101382022018</t>
  </si>
  <si>
    <t>101382022019</t>
  </si>
  <si>
    <t>101382022020</t>
  </si>
  <si>
    <t>101382022021</t>
  </si>
  <si>
    <t>101382022022</t>
  </si>
  <si>
    <t>101382022023</t>
  </si>
  <si>
    <t>101382022024</t>
  </si>
  <si>
    <t>101382022025</t>
  </si>
  <si>
    <t>101382022026</t>
  </si>
  <si>
    <t>101382022027</t>
  </si>
  <si>
    <t>101382022028</t>
  </si>
  <si>
    <t>101382022029</t>
  </si>
  <si>
    <t>101382022030</t>
  </si>
  <si>
    <t>101382022031</t>
  </si>
  <si>
    <t>101382022032</t>
  </si>
  <si>
    <t>101382022033</t>
  </si>
  <si>
    <t>Комплект щитков "Щиток"</t>
  </si>
  <si>
    <t>101382022034</t>
  </si>
  <si>
    <t>101382022035</t>
  </si>
  <si>
    <t>101382022036</t>
  </si>
  <si>
    <t>101382022037</t>
  </si>
  <si>
    <t>101382022038</t>
  </si>
  <si>
    <t>101382022039</t>
  </si>
  <si>
    <t>101382022040</t>
  </si>
  <si>
    <t>101382022041</t>
  </si>
  <si>
    <t>101382022042</t>
  </si>
  <si>
    <t>101382022043</t>
  </si>
  <si>
    <t>Средство ограничения подвижности (наручники) модель БОС</t>
  </si>
  <si>
    <t>101382022045</t>
  </si>
  <si>
    <t>101382022046</t>
  </si>
  <si>
    <t>101382022047</t>
  </si>
  <si>
    <t>101382022052</t>
  </si>
  <si>
    <t>101382022054</t>
  </si>
  <si>
    <t>Бронежилет "Кулон-ВВ"</t>
  </si>
  <si>
    <t>101382022055</t>
  </si>
  <si>
    <t>101382022056</t>
  </si>
  <si>
    <t>101382022057</t>
  </si>
  <si>
    <t>101382022058</t>
  </si>
  <si>
    <t>101382022059</t>
  </si>
  <si>
    <t>101382022060</t>
  </si>
  <si>
    <t>101382022061</t>
  </si>
  <si>
    <t>101382022062</t>
  </si>
  <si>
    <t>101382022063</t>
  </si>
  <si>
    <t>101382022064</t>
  </si>
  <si>
    <t>101382022065</t>
  </si>
  <si>
    <t>101382022066</t>
  </si>
  <si>
    <t>101382022067</t>
  </si>
  <si>
    <t>101382022068</t>
  </si>
  <si>
    <t>101382022069</t>
  </si>
  <si>
    <t>101382022070</t>
  </si>
  <si>
    <t>101382022071</t>
  </si>
  <si>
    <t>101382022072</t>
  </si>
  <si>
    <t>5685667978</t>
  </si>
  <si>
    <t>Спецсредства №1</t>
  </si>
  <si>
    <t>67967967979</t>
  </si>
  <si>
    <t>1013815002</t>
  </si>
  <si>
    <t>Массажная накидка Beurer MG 260 Crem</t>
  </si>
  <si>
    <t>013346020</t>
  </si>
  <si>
    <t>Телевизор BBK LD2213SU б/у</t>
  </si>
  <si>
    <t>013346021</t>
  </si>
  <si>
    <t>Телевизор BBK Fusion FD U 161 X б/у</t>
  </si>
  <si>
    <t>01360803</t>
  </si>
  <si>
    <t>музыкальный  центр  LG 363 б/у</t>
  </si>
  <si>
    <t>101341300065</t>
  </si>
  <si>
    <t>телевизор Akai LEA-22V07P</t>
  </si>
  <si>
    <t>1013414159</t>
  </si>
  <si>
    <t>Телевизор  BBK 22LED-4096/FT2C LED 22" (55см)</t>
  </si>
  <si>
    <t>1013420022</t>
  </si>
  <si>
    <t>Телевизор "Samsung" UE26D4003BW</t>
  </si>
  <si>
    <t>1013420106</t>
  </si>
  <si>
    <t>FREE SOUND PA-400 звукопроизводящий комплект для передвижных дискотек</t>
  </si>
  <si>
    <t>101342020096</t>
  </si>
  <si>
    <t>Телевизор LED 43 (108 cv) SAMSUNG UE43 №5000 FULLHD, 1920-1080</t>
  </si>
  <si>
    <t>ОС0000000697</t>
  </si>
  <si>
    <t>Телевизор цв. TOMSON</t>
  </si>
  <si>
    <t>С0000000352</t>
  </si>
  <si>
    <t>Музыкальный центр  PhiLips MCD-107</t>
  </si>
  <si>
    <t>С0000000354</t>
  </si>
  <si>
    <t>Телевизор SUPRA</t>
  </si>
  <si>
    <t>С0000000357</t>
  </si>
  <si>
    <t>Домашний кинотеатр Samsung HT-TZ212R</t>
  </si>
  <si>
    <t>01308248</t>
  </si>
  <si>
    <t>Котел пищеварочный КУПЭ-250</t>
  </si>
  <si>
    <t>01380079</t>
  </si>
  <si>
    <t>Калорифер КЭВ-40</t>
  </si>
  <si>
    <t>01380246</t>
  </si>
  <si>
    <t>01380292</t>
  </si>
  <si>
    <t>Стиральная машина МС-50 "Волна"</t>
  </si>
  <si>
    <t>101341300120</t>
  </si>
  <si>
    <t>каток гладильный КГ-1600 "Южанка"</t>
  </si>
  <si>
    <t>1013420007</t>
  </si>
  <si>
    <t>Стиральная машина МС-25</t>
  </si>
  <si>
    <t>101342020043</t>
  </si>
  <si>
    <t>Рециркулятор бактериц. для обеззараж.воздуха с металл.корп."МЕГИДЕЗ"РБОВ 913-МСК</t>
  </si>
  <si>
    <t>1013620014</t>
  </si>
  <si>
    <t>Центрифуга "Тайфун 154-10"</t>
  </si>
  <si>
    <t>502042</t>
  </si>
  <si>
    <t>Камера дезинфекционная ВФЭ-2/09 "Кочубей"</t>
  </si>
  <si>
    <t>ОС0000000659</t>
  </si>
  <si>
    <t>Калорифер электрический КЭВП 1,5/3</t>
  </si>
  <si>
    <t>ОС00726</t>
  </si>
  <si>
    <t>электрическая  басгитара  в  копл.(чехол, 2 шнура ) б/у</t>
  </si>
  <si>
    <t>ОС00727</t>
  </si>
  <si>
    <t>гитара  " Эпифон  " №  S 4110351  б/у</t>
  </si>
  <si>
    <t>101341300057</t>
  </si>
  <si>
    <t>камера холодильная объем 6куб.м. КНЗ РП-2-6</t>
  </si>
  <si>
    <t>ОС0000000655</t>
  </si>
  <si>
    <t>Холодильная  витрина Каштак 510-10 КН</t>
  </si>
  <si>
    <t>000000005040</t>
  </si>
  <si>
    <t>камера холодильная</t>
  </si>
  <si>
    <t>0000002136</t>
  </si>
  <si>
    <t>камера холодильная КХН-40</t>
  </si>
  <si>
    <t>000002135</t>
  </si>
  <si>
    <t>камера холодильная КХН-28</t>
  </si>
  <si>
    <t>01370065</t>
  </si>
  <si>
    <t>Рефрактометр</t>
  </si>
  <si>
    <t>01380191</t>
  </si>
  <si>
    <t>Камера холодильная КХН 2-12</t>
  </si>
  <si>
    <t>1013414188</t>
  </si>
  <si>
    <t>машина тестомесительная МТК-80</t>
  </si>
  <si>
    <t>101342020047</t>
  </si>
  <si>
    <t>Система приточно-вытяжной вентиляции и кондиционирования воздуха здания АБК</t>
  </si>
  <si>
    <t>101342021028</t>
  </si>
  <si>
    <t>Термометр инфракрасный, бесконтактный- модель F01</t>
  </si>
  <si>
    <t>101342021029</t>
  </si>
  <si>
    <t>101342021030</t>
  </si>
  <si>
    <t>101342021031</t>
  </si>
  <si>
    <t>101342021032</t>
  </si>
  <si>
    <t>101342021033</t>
  </si>
  <si>
    <t>101342021034</t>
  </si>
  <si>
    <t>101342021035</t>
  </si>
  <si>
    <t>101342019020</t>
  </si>
  <si>
    <t>Весы напольные эл. Скейл-390 3000 кг.</t>
  </si>
  <si>
    <t>0000162</t>
  </si>
  <si>
    <t>Котел пищеварочный 250 литр.</t>
  </si>
  <si>
    <t>01380075</t>
  </si>
  <si>
    <t>Термос 36л</t>
  </si>
  <si>
    <t>01380194</t>
  </si>
  <si>
    <t>Морозильник-ларь Бирюса-300</t>
  </si>
  <si>
    <t>01380211</t>
  </si>
  <si>
    <t>1013414187</t>
  </si>
  <si>
    <t>Машина картофелеочистительная МОК-300М</t>
  </si>
  <si>
    <t>1013414189</t>
  </si>
  <si>
    <t>мясорубка МЮМЗ-300 (электрическая)</t>
  </si>
  <si>
    <t>1013414191</t>
  </si>
  <si>
    <t>1013420026</t>
  </si>
  <si>
    <t>Котел универсальный пищеварочный электрический КУПЭ-250НГМ2</t>
  </si>
  <si>
    <t>1013420027</t>
  </si>
  <si>
    <t>1013420184</t>
  </si>
  <si>
    <t>Машина для резки варёных овощей "МПО-1-03"</t>
  </si>
  <si>
    <t>1013420186</t>
  </si>
  <si>
    <t>Хлеборезка механическая "Аtesy ЯНЫЧАР АХМ-300А"</t>
  </si>
  <si>
    <t>1013420187</t>
  </si>
  <si>
    <t>Машина посудомоечная "Abat МПК-1100К"</t>
  </si>
  <si>
    <t>101342019011</t>
  </si>
  <si>
    <t>Котёл пищеварочный электрический объёмом 160 литров КПЭМ-160/9Т ТМ Абат</t>
  </si>
  <si>
    <t>101342019016</t>
  </si>
  <si>
    <t>Камера холодильная низкотемпературная КХ 3,0 (100) с моноблоком</t>
  </si>
  <si>
    <t>101342020048</t>
  </si>
  <si>
    <t>Система приточно-вытяжной вентиляции и кондиционирования воздуха здания Столовая</t>
  </si>
  <si>
    <t>101342020098</t>
  </si>
  <si>
    <t>Шкаф холодильный Капри П-390 М</t>
  </si>
  <si>
    <t>101342020099</t>
  </si>
  <si>
    <t>Мукопросеиватель</t>
  </si>
  <si>
    <t>101342020100</t>
  </si>
  <si>
    <t>Шкаф холодильный низкотемпературный СВ 105-S</t>
  </si>
  <si>
    <t>101361300098</t>
  </si>
  <si>
    <t>сковорода электрическая С-0,25</t>
  </si>
  <si>
    <t>1013620012</t>
  </si>
  <si>
    <t>шкаф холодильный ШС3РП-2-1,2</t>
  </si>
  <si>
    <t>в00000000029</t>
  </si>
  <si>
    <t>котел пищеварочный</t>
  </si>
  <si>
    <t>ОС00000000377</t>
  </si>
  <si>
    <t>Мини-пекарня "Уралочка"</t>
  </si>
  <si>
    <t>1013420206</t>
  </si>
  <si>
    <t>Тестомес</t>
  </si>
  <si>
    <t>пирамида металическая</t>
  </si>
  <si>
    <t>01013600013</t>
  </si>
  <si>
    <t>морозильная камера Норд ДМ-161-010   (гуманит.)</t>
  </si>
  <si>
    <t>1013615010</t>
  </si>
  <si>
    <t>электроплита 4-х комфорочная (бытовая)</t>
  </si>
  <si>
    <t>1013620037</t>
  </si>
  <si>
    <t>Холодильник бытовой "Орск"</t>
  </si>
  <si>
    <t>Кровать армейская разборная (2-х ярусная)</t>
  </si>
  <si>
    <t>01620029</t>
  </si>
  <si>
    <t>дезкамера</t>
  </si>
  <si>
    <t>01620031</t>
  </si>
  <si>
    <t>машина стиральная</t>
  </si>
  <si>
    <t>01620032</t>
  </si>
  <si>
    <t>01630001</t>
  </si>
  <si>
    <t>калорифер КЭВ-32</t>
  </si>
  <si>
    <t>101341300118</t>
  </si>
  <si>
    <t>Стиральная машина Indesit (бытовая)</t>
  </si>
  <si>
    <t>101361300028</t>
  </si>
  <si>
    <t>холодильник Бирюса</t>
  </si>
  <si>
    <t>1013614165</t>
  </si>
  <si>
    <t>стол разделочный</t>
  </si>
  <si>
    <t>1013615008</t>
  </si>
  <si>
    <t>Кровать армейская двухярусная ГОСТ 2056-77</t>
  </si>
  <si>
    <t>1013615063</t>
  </si>
  <si>
    <t>1013615065</t>
  </si>
  <si>
    <t>1013615066</t>
  </si>
  <si>
    <t>1013615068</t>
  </si>
  <si>
    <t>1013615069</t>
  </si>
  <si>
    <t>1013615071</t>
  </si>
  <si>
    <t>1013615072</t>
  </si>
  <si>
    <t>1013615073</t>
  </si>
  <si>
    <t>1013615075</t>
  </si>
  <si>
    <t>1013615076</t>
  </si>
  <si>
    <t>1013615077</t>
  </si>
  <si>
    <t>1013615078</t>
  </si>
  <si>
    <t>1013615080</t>
  </si>
  <si>
    <t>1013615081</t>
  </si>
  <si>
    <t>1013615082</t>
  </si>
  <si>
    <t>1013615083</t>
  </si>
  <si>
    <t>1013615084</t>
  </si>
  <si>
    <t>1013615086</t>
  </si>
  <si>
    <t>1013615087</t>
  </si>
  <si>
    <t>1013615090</t>
  </si>
  <si>
    <t>1013615094</t>
  </si>
  <si>
    <t>1013615095</t>
  </si>
  <si>
    <t>1013615096</t>
  </si>
  <si>
    <t>1013615097</t>
  </si>
  <si>
    <t>1013615098</t>
  </si>
  <si>
    <t>1013615099</t>
  </si>
  <si>
    <t>1013615100</t>
  </si>
  <si>
    <t>1013615101</t>
  </si>
  <si>
    <t>1013615104</t>
  </si>
  <si>
    <t>1013615105</t>
  </si>
  <si>
    <t>1013615111</t>
  </si>
  <si>
    <t>1013615112</t>
  </si>
  <si>
    <t>1013615115</t>
  </si>
  <si>
    <t>1013615116</t>
  </si>
  <si>
    <t>1013615118</t>
  </si>
  <si>
    <t>Кровать армейская двухярусная ТУ РД 1-001-2001</t>
  </si>
  <si>
    <t>1013615121</t>
  </si>
  <si>
    <t>1013615135</t>
  </si>
  <si>
    <t>в00000000047</t>
  </si>
  <si>
    <t>кровать 2-ярусная</t>
  </si>
  <si>
    <t>в0000000151а</t>
  </si>
  <si>
    <t>холодильник бытовой "Свияга-410"</t>
  </si>
  <si>
    <t>ОС00000000355</t>
  </si>
  <si>
    <t>Кровать 2-х ярусная</t>
  </si>
  <si>
    <t>ОС00000000356</t>
  </si>
  <si>
    <t>ОС00000000357</t>
  </si>
  <si>
    <t>ОС0000000543а</t>
  </si>
  <si>
    <t>стенка "Камертон"</t>
  </si>
  <si>
    <t>ОС0000000549</t>
  </si>
  <si>
    <t>стол компьютерный</t>
  </si>
  <si>
    <t>С0000000637</t>
  </si>
  <si>
    <t>Шкаф-купе</t>
  </si>
  <si>
    <t>С0000000638</t>
  </si>
  <si>
    <t>Шкаф книжный</t>
  </si>
  <si>
    <t>1013615009</t>
  </si>
  <si>
    <t>1013620139</t>
  </si>
  <si>
    <t>Холодильник "Атлант" компрессионный двухкамерный MXM-1844-37 № 0607141543</t>
  </si>
  <si>
    <t>000000005036</t>
  </si>
  <si>
    <t>холодильник бытовой</t>
  </si>
  <si>
    <t>01013600000101</t>
  </si>
  <si>
    <t>стол трехстворчатый (цвет серый, фасад салатный)  №2</t>
  </si>
  <si>
    <t>01013600000104</t>
  </si>
  <si>
    <t>стол письменный однотумбовый (цвет орех) №8</t>
  </si>
  <si>
    <t>01013600000105</t>
  </si>
  <si>
    <t>стол письменный однотумбовый (цвет ореха) №8</t>
  </si>
  <si>
    <t>01013600000106</t>
  </si>
  <si>
    <t>01013600000107</t>
  </si>
  <si>
    <t>010136000002131</t>
  </si>
  <si>
    <t>1013620008</t>
  </si>
  <si>
    <t>Кресло стандарт "Менеджер" кожа</t>
  </si>
  <si>
    <t>1013620015</t>
  </si>
  <si>
    <t>шкаф двухстворчатый</t>
  </si>
  <si>
    <t>1013620020</t>
  </si>
  <si>
    <t>Котел водогрейный стальной КВр -0,63 К</t>
  </si>
  <si>
    <t>1013620022</t>
  </si>
  <si>
    <t>1013620023</t>
  </si>
  <si>
    <t>Кипятильник электрический КНЭ-100 м2</t>
  </si>
  <si>
    <t>1013620024</t>
  </si>
  <si>
    <t>1013620025</t>
  </si>
  <si>
    <t>1013620028</t>
  </si>
  <si>
    <t>1013620122</t>
  </si>
  <si>
    <t>Офисная мебель</t>
  </si>
  <si>
    <t>в0000000161а</t>
  </si>
  <si>
    <t>Эл. сушитель для рук "Волна 2000"</t>
  </si>
  <si>
    <t>в0000000184</t>
  </si>
  <si>
    <t>Морозильный ларь Бирюса 260 К</t>
  </si>
  <si>
    <t>ОС0000000361а</t>
  </si>
  <si>
    <t>стелаж П-15</t>
  </si>
  <si>
    <t>ОС0000000362</t>
  </si>
  <si>
    <t>холодильная витрина  Каштак 630К</t>
  </si>
  <si>
    <t>ОС0000000375</t>
  </si>
  <si>
    <t>стеллаж  для  торговых  залов ПР23(корзина круглая 5 шт. )</t>
  </si>
  <si>
    <t>ОС0000000522а</t>
  </si>
  <si>
    <t>Холодильник-морозильник СSК29000</t>
  </si>
  <si>
    <t>С0000000624</t>
  </si>
  <si>
    <t>Холодильная витрина Бирюса</t>
  </si>
  <si>
    <t>01620045</t>
  </si>
  <si>
    <t>электрокотел</t>
  </si>
  <si>
    <t>весы настольные торговые "Вел-40"</t>
  </si>
  <si>
    <t>Стол разделочный СРПП</t>
  </si>
  <si>
    <t>Стеллаж для хранения продуктов</t>
  </si>
  <si>
    <t>1013614003</t>
  </si>
  <si>
    <t>Микроволновая печь SAMSUNG</t>
  </si>
  <si>
    <t>С00000000651</t>
  </si>
  <si>
    <t>Электроплита Мечта 12-06</t>
  </si>
  <si>
    <t>1013620113</t>
  </si>
  <si>
    <t>Мебельный гарнитур</t>
  </si>
  <si>
    <t>приточно-вытяжные вентиляторы (оконные вентиляционные узлы)</t>
  </si>
  <si>
    <t>Узел вентиляционный оконный (уво №2,5 М2)</t>
  </si>
  <si>
    <t>Ящик для хранения сыпучих продуктов 3-х секционный</t>
  </si>
  <si>
    <t>016630062</t>
  </si>
  <si>
    <t>Холодильная камера</t>
  </si>
  <si>
    <t>1013615117</t>
  </si>
  <si>
    <t>1013615120</t>
  </si>
  <si>
    <t>1013615124</t>
  </si>
  <si>
    <t>1013615125</t>
  </si>
  <si>
    <t>1013615126</t>
  </si>
  <si>
    <t>1013615127</t>
  </si>
  <si>
    <t>1013615129</t>
  </si>
  <si>
    <t>1013615130</t>
  </si>
  <si>
    <t>1013615132</t>
  </si>
  <si>
    <t>1013615134</t>
  </si>
  <si>
    <t>1013615136</t>
  </si>
  <si>
    <t>1013615137</t>
  </si>
  <si>
    <t>101362019007</t>
  </si>
  <si>
    <t>Стеллаж для хранения столово-кухонной посуды</t>
  </si>
  <si>
    <t>101362021024</t>
  </si>
  <si>
    <t>Термос 12 литров</t>
  </si>
  <si>
    <t>1013820326</t>
  </si>
  <si>
    <t>1013620009</t>
  </si>
  <si>
    <t>Холодильник "Свияга"</t>
  </si>
  <si>
    <t>1013620010</t>
  </si>
  <si>
    <t>Холодильник "Саратов"</t>
  </si>
  <si>
    <t>1013620016</t>
  </si>
  <si>
    <t>Холодильник</t>
  </si>
  <si>
    <t>1013620017</t>
  </si>
  <si>
    <t>Стиральная машина "Ассоль"</t>
  </si>
  <si>
    <t>1013620026</t>
  </si>
  <si>
    <t>Холодильник "Орск"</t>
  </si>
  <si>
    <t>1013620001</t>
  </si>
  <si>
    <t>Кабинетный гарнитур</t>
  </si>
  <si>
    <t>1013620038</t>
  </si>
  <si>
    <t>Холодильник "Атлант" ХМ-4208-000</t>
  </si>
  <si>
    <t>1013620140</t>
  </si>
  <si>
    <t>Холодильник "Whirlpool" ARC 5574/IS</t>
  </si>
  <si>
    <t>ОС0000000493</t>
  </si>
  <si>
    <t>Холодильник Indesit BA 20|5</t>
  </si>
  <si>
    <t>013001010</t>
  </si>
  <si>
    <t>00000002000</t>
  </si>
  <si>
    <t>плита электрическая "De Luxe"</t>
  </si>
  <si>
    <t>101341300119</t>
  </si>
  <si>
    <t>1013420159</t>
  </si>
  <si>
    <t>Ящик-носилки для овощей 700*390*500 мм</t>
  </si>
  <si>
    <t>1013420160</t>
  </si>
  <si>
    <t>101361300097</t>
  </si>
  <si>
    <t>шкаф пекарский ШПЗ-500</t>
  </si>
  <si>
    <t>1013614001</t>
  </si>
  <si>
    <t>1013614164</t>
  </si>
  <si>
    <t>1013614182</t>
  </si>
  <si>
    <t>Весы напольные до 600кг</t>
  </si>
  <si>
    <t>1013614183</t>
  </si>
  <si>
    <t>ванна моечная односекционная</t>
  </si>
  <si>
    <t>1013614184</t>
  </si>
  <si>
    <t>1013615011</t>
  </si>
  <si>
    <t>плита электрическая типа ПЭ</t>
  </si>
  <si>
    <t>1013615012</t>
  </si>
  <si>
    <t>1013620029</t>
  </si>
  <si>
    <t>Стелаж кухонный разборный с касетами для тарелок</t>
  </si>
  <si>
    <t>1013620033</t>
  </si>
  <si>
    <t>1013620034</t>
  </si>
  <si>
    <t>1013620035</t>
  </si>
  <si>
    <t>1013620036</t>
  </si>
  <si>
    <t>1013620094</t>
  </si>
  <si>
    <t>Стелаж для хранения хлеба</t>
  </si>
  <si>
    <t>1013620108</t>
  </si>
  <si>
    <t>Стол для сбора остатков пищи 1200*600*860</t>
  </si>
  <si>
    <t>1013620109</t>
  </si>
  <si>
    <t>Стол производственный 1000*665*800 мм</t>
  </si>
  <si>
    <t>1013620110</t>
  </si>
  <si>
    <t>101362019005</t>
  </si>
  <si>
    <t>Ванна моечная 3-х секционная</t>
  </si>
  <si>
    <t>1013614002</t>
  </si>
  <si>
    <t>1013620032</t>
  </si>
  <si>
    <t>Библиотечный фонд</t>
  </si>
  <si>
    <t>Библиотечный фонд (2622.90)</t>
  </si>
  <si>
    <t>01630225</t>
  </si>
  <si>
    <t>М/мебель "Агат ДУ"</t>
  </si>
  <si>
    <t>1013614160</t>
  </si>
  <si>
    <t>холодильник бытовой "Бирюса"</t>
  </si>
  <si>
    <t>С0000000662</t>
  </si>
  <si>
    <t>С0000000664</t>
  </si>
  <si>
    <t>Шкаф для одежды</t>
  </si>
  <si>
    <t>Дополнительное бюджетное финансирование</t>
  </si>
  <si>
    <t>101341312</t>
  </si>
  <si>
    <t>Шкаф холодильный типа "ларь" Бирюса</t>
  </si>
  <si>
    <t>1013420154</t>
  </si>
  <si>
    <t>Мультиварка PHILIPS HD 2173/03</t>
  </si>
  <si>
    <t>1013420155</t>
  </si>
  <si>
    <t>СВЧ-Печь</t>
  </si>
  <si>
    <t>1013420156</t>
  </si>
  <si>
    <t>Электрогриль SICOM MK - 3.8 В.</t>
  </si>
  <si>
    <t>1013420158</t>
  </si>
  <si>
    <t>1013420253</t>
  </si>
  <si>
    <t>Сатураторная установка "Кама-М"</t>
  </si>
  <si>
    <t>1013615001</t>
  </si>
  <si>
    <t>Стол однотумбовый</t>
  </si>
  <si>
    <t>1013615002</t>
  </si>
  <si>
    <t>010136000030</t>
  </si>
  <si>
    <t>электроплита бытовая "Дарина"classic</t>
  </si>
  <si>
    <t>101381300070</t>
  </si>
  <si>
    <t>биотуалет Тhetford</t>
  </si>
  <si>
    <t>Направлены документы на списание</t>
  </si>
  <si>
    <t>Передача в ИК-26</t>
  </si>
  <si>
    <t xml:space="preserve">списано </t>
  </si>
  <si>
    <t>Первичный учетный документ (извещение)</t>
  </si>
  <si>
    <t>0000-000044 от 08.06.2023</t>
  </si>
  <si>
    <t xml:space="preserve"> передача в ИК-19</t>
  </si>
  <si>
    <t>0000-000065 от 28.06.2023</t>
  </si>
  <si>
    <t>передача в ЦИТОВ</t>
  </si>
  <si>
    <t>0000-000052 от 22.06.2023</t>
  </si>
  <si>
    <t>передача в ИК-19</t>
  </si>
  <si>
    <t>0000-000050 от 28.06.2023</t>
  </si>
  <si>
    <t xml:space="preserve">приказ №717 от 03.07.2023 в ИК-19, нет срока передачи </t>
  </si>
  <si>
    <t>Приказ ГУФСИН от 03.07.2023 № 717 в СИЗО-5, нет срока по передаче</t>
  </si>
  <si>
    <t>0000-000088 от 12.07.2023</t>
  </si>
  <si>
    <t>Приказ ГУФСИН от 03.07.2023 № 717 в СИЗО-6, нет срока по передаче</t>
  </si>
  <si>
    <t>0000-000074 от 05.07.2023</t>
  </si>
  <si>
    <t xml:space="preserve">приказ №713 от 03.07.2023 в ИК-26, нет срока передачи </t>
  </si>
  <si>
    <t xml:space="preserve"> приказ 611 от 14.06.2023 в ИК-19, нет срока передачи</t>
  </si>
  <si>
    <t xml:space="preserve"> приказ 611 от 14.06.2023 в ИК-6, нет срока передачи</t>
  </si>
  <si>
    <t>0000-000071 от 05.07.2023</t>
  </si>
  <si>
    <t>0000-000072 от 05.07.2023</t>
  </si>
  <si>
    <t>Акт № 94 от 14.07.2023 (ИК-19)</t>
  </si>
  <si>
    <t>№ 95 от 14.07.2023 (ИК-19)</t>
  </si>
  <si>
    <t>№ 96 от 14.07.2023 (ИК-19)</t>
  </si>
  <si>
    <r>
      <t>О наличии имущества на балансовых  счетах (служба вооружения</t>
    </r>
    <r>
      <rPr>
        <b/>
        <u/>
        <sz val="12"/>
        <rFont val="Times New Roman"/>
        <family val="1"/>
        <charset val="204"/>
      </rPr>
      <t>)</t>
    </r>
    <r>
      <rPr>
        <b/>
        <sz val="12"/>
        <rFont val="Times New Roman"/>
        <family val="1"/>
        <charset val="204"/>
      </rPr>
      <t xml:space="preserve">   по состоянию на 25.07.2023</t>
    </r>
  </si>
  <si>
    <r>
      <t>О наличии имущества на балансовых  счетах (Кафе</t>
    </r>
    <r>
      <rPr>
        <b/>
        <u/>
        <sz val="12"/>
        <rFont val="Times New Roman"/>
        <family val="1"/>
        <charset val="204"/>
      </rPr>
      <t>)</t>
    </r>
    <r>
      <rPr>
        <b/>
        <sz val="12"/>
        <rFont val="Times New Roman"/>
        <family val="1"/>
        <charset val="204"/>
      </rPr>
      <t xml:space="preserve">   по состоянию на 25.07.2023</t>
    </r>
  </si>
  <si>
    <t>приказ ГУФСИН от 05.07.2023 №727, 21.07.2023 зарегестрировано оперативное управление за ФКУ ИК-19, в ФКУ ИК-19 направлено указание ГУФСИН от 11.07.2023 №68/ТО/18404 о предоставлении документов на списание в срок до 10.08.2023</t>
  </si>
  <si>
    <t>Срок вывоза</t>
  </si>
  <si>
    <t>получено</t>
  </si>
  <si>
    <t>Демонтировано, вывоз до 14.08.2023</t>
  </si>
  <si>
    <t>вывоз до 10.08.2023</t>
  </si>
  <si>
    <t>Здания, сооружения ФКУ ИК-24 по состоянию на 04.08.2023</t>
  </si>
  <si>
    <t>Подготавливается пакет документов на списание</t>
  </si>
  <si>
    <t>Передано, документально не оформлено</t>
  </si>
  <si>
    <t>Подготовка приказа на передачу</t>
  </si>
  <si>
    <t>вывоз до 15.08.2023</t>
  </si>
  <si>
    <t>Ведется подготовка участка для установки камеры, заключается договор на услуги автокрана</t>
  </si>
  <si>
    <t>Демонтировано, заключается договор на услуги автокрана</t>
  </si>
  <si>
    <r>
      <t xml:space="preserve">Тыловое </t>
    </r>
    <r>
      <rPr>
        <b/>
        <u/>
        <sz val="12"/>
        <rFont val="Times New Roman"/>
        <family val="1"/>
        <charset val="204"/>
      </rPr>
      <t>оборудования, инвентарь ФКУ ИК-24</t>
    </r>
    <r>
      <rPr>
        <b/>
        <sz val="12"/>
        <rFont val="Times New Roman"/>
        <family val="1"/>
        <charset val="204"/>
      </rPr>
      <t xml:space="preserve"> по состоянию на 09.08.2023</t>
    </r>
  </si>
  <si>
    <t>ИТОГО</t>
  </si>
  <si>
    <t>Молоток ковочный пневмотический МА 4134А</t>
  </si>
  <si>
    <t>Пресс ножницы</t>
  </si>
  <si>
    <t>Станок 3Б-722(шлифовальный)</t>
  </si>
  <si>
    <t>110134200374</t>
  </si>
  <si>
    <t>110134200376</t>
  </si>
  <si>
    <t>000000004253</t>
  </si>
  <si>
    <t>Болгарка Bort BWS-1000R</t>
  </si>
  <si>
    <t>машина шлифлвальная</t>
  </si>
  <si>
    <t>Гравер Defort DDG-140</t>
  </si>
  <si>
    <t>Гравер электрический ВИХРЬ Г-150 Г-160ГВ</t>
  </si>
  <si>
    <t>перфоратор</t>
  </si>
  <si>
    <t>Сварочный аппарат ТБ 503</t>
  </si>
  <si>
    <t>110134200372</t>
  </si>
  <si>
    <t>Дрель-шуруповертBosch PSB 500 RE</t>
  </si>
  <si>
    <t>110134200371</t>
  </si>
  <si>
    <t>Лобзик  makita 4329 450</t>
  </si>
  <si>
    <t>110134200369</t>
  </si>
  <si>
    <t>Углошлифовальная машина Makita 9069 2000</t>
  </si>
  <si>
    <t>110134200370</t>
  </si>
  <si>
    <t>Циркулярная пила (дисковая) makita 5604R</t>
  </si>
  <si>
    <t>Вентилятор</t>
  </si>
  <si>
    <t>Стол для колючей проволки (ЦТАО)</t>
  </si>
  <si>
    <t>Стол раскроечный</t>
  </si>
  <si>
    <t>Дрель ДУ 13/650</t>
  </si>
  <si>
    <t>Дрель электрическая</t>
  </si>
  <si>
    <t>подлежит списанию (документы не предоставили)</t>
  </si>
  <si>
    <t>ед.</t>
  </si>
  <si>
    <t>из них:</t>
  </si>
  <si>
    <t>Направлены пакеты на списание во ФСИН на</t>
  </si>
  <si>
    <t xml:space="preserve">Подготовливаются пакеты на списание на </t>
  </si>
  <si>
    <t>Подлежат передаче по Приказам ГУФСИН</t>
  </si>
  <si>
    <t>Подготовливаются приказы на передачу имущества на</t>
  </si>
  <si>
    <t>В пользовании учреждения</t>
  </si>
  <si>
    <t>забрали по извещениям</t>
  </si>
  <si>
    <t>По состоянию на 21.07.2026 на балансе ФКУ ИК-5 числится:</t>
  </si>
  <si>
    <t>Производственное оборудование ФКУ ИК-5  по состоянию на 21.07.2026</t>
  </si>
  <si>
    <t>Межстолье</t>
  </si>
  <si>
    <t>110136005483</t>
  </si>
  <si>
    <t>Станок токарный</t>
  </si>
  <si>
    <t xml:space="preserve">00684   </t>
  </si>
  <si>
    <t xml:space="preserve">03141   </t>
  </si>
  <si>
    <t>03140</t>
  </si>
  <si>
    <t xml:space="preserve">000000000419      </t>
  </si>
  <si>
    <t>02036</t>
  </si>
  <si>
    <t>02379</t>
  </si>
  <si>
    <t xml:space="preserve">000000002879      </t>
  </si>
  <si>
    <t xml:space="preserve">03137   </t>
  </si>
  <si>
    <t>Морозильник INDESIT MFZ16F</t>
  </si>
  <si>
    <t>110136005344</t>
  </si>
  <si>
    <t>110134202014</t>
  </si>
  <si>
    <t>100000000012</t>
  </si>
  <si>
    <t>110136005378</t>
  </si>
  <si>
    <t>110136005476</t>
  </si>
  <si>
    <t>110136005315</t>
  </si>
  <si>
    <t xml:space="preserve">00185   </t>
  </si>
  <si>
    <t>110134001676</t>
  </si>
  <si>
    <t>Шуруповерт Диолд МЭС-5-01</t>
  </si>
  <si>
    <t>Резак сабельный Aceline GL410 (прямая резка)</t>
  </si>
  <si>
    <t>Гравер МК982701 MF KKAN</t>
  </si>
  <si>
    <t>Мультиварка REDMOND (RMC-M25)</t>
  </si>
  <si>
    <t>Ламинатор Aceline LM400B</t>
  </si>
  <si>
    <t>домашний кинотеатр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</si>
</sst>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;[Red]\-0.000"/>
    <numFmt numFmtId="167" formatCode="0.00;[Red]\-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9"/>
      </right>
      <top style="thin">
        <color indexed="29"/>
      </top>
      <bottom style="thin">
        <color indexed="29"/>
      </bottom>
      <diagonal/>
    </border>
    <border>
      <left/>
      <right style="thin">
        <color indexed="29"/>
      </right>
      <top style="thin">
        <color indexed="29"/>
      </top>
      <bottom/>
      <diagonal/>
    </border>
  </borders>
  <cellStyleXfs count="44">
    <xf numFmtId="0" fontId="0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6" fillId="0" borderId="0"/>
    <xf numFmtId="0" fontId="18" fillId="0" borderId="0"/>
    <xf numFmtId="165" fontId="18" fillId="0" borderId="0" applyFont="0" applyFill="0" applyBorder="0" applyAlignment="0" applyProtection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164" fontId="1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164" fontId="1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3">
    <xf numFmtId="0" fontId="0" fillId="0" borderId="0" xfId="0"/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8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center" vertical="center"/>
    </xf>
    <xf numFmtId="166" fontId="13" fillId="0" borderId="8" xfId="0" applyNumberFormat="1" applyFont="1" applyBorder="1" applyAlignment="1">
      <alignment horizontal="right" vertical="center"/>
    </xf>
    <xf numFmtId="0" fontId="13" fillId="0" borderId="1" xfId="0" applyFont="1" applyBorder="1"/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/>
    </xf>
    <xf numFmtId="166" fontId="13" fillId="0" borderId="1" xfId="0" applyNumberFormat="1" applyFont="1" applyBorder="1" applyAlignment="1">
      <alignment horizontal="right" vertical="center"/>
    </xf>
    <xf numFmtId="40" fontId="13" fillId="0" borderId="1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center" vertical="center"/>
    </xf>
    <xf numFmtId="166" fontId="13" fillId="0" borderId="9" xfId="0" applyNumberFormat="1" applyFont="1" applyBorder="1" applyAlignment="1">
      <alignment horizontal="right" vertical="center"/>
    </xf>
    <xf numFmtId="40" fontId="15" fillId="0" borderId="1" xfId="0" applyNumberFormat="1" applyFont="1" applyBorder="1"/>
    <xf numFmtId="0" fontId="14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center"/>
    </xf>
    <xf numFmtId="166" fontId="14" fillId="0" borderId="1" xfId="0" applyNumberFormat="1" applyFont="1" applyFill="1" applyBorder="1" applyAlignment="1">
      <alignment horizontal="right" vertical="center"/>
    </xf>
    <xf numFmtId="40" fontId="14" fillId="0" borderId="1" xfId="0" applyNumberFormat="1" applyFont="1" applyFill="1" applyBorder="1" applyAlignment="1">
      <alignment horizontal="right" vertical="center"/>
    </xf>
    <xf numFmtId="0" fontId="17" fillId="0" borderId="0" xfId="0" applyFont="1"/>
    <xf numFmtId="0" fontId="13" fillId="0" borderId="1" xfId="0" applyFont="1" applyBorder="1" applyAlignment="1">
      <alignment wrapText="1"/>
    </xf>
    <xf numFmtId="2" fontId="14" fillId="0" borderId="0" xfId="0" applyNumberFormat="1" applyFont="1" applyFill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40" fontId="13" fillId="0" borderId="3" xfId="0" applyNumberFormat="1" applyFont="1" applyBorder="1" applyAlignment="1">
      <alignment horizontal="right" vertical="center"/>
    </xf>
    <xf numFmtId="40" fontId="13" fillId="0" borderId="10" xfId="0" applyNumberFormat="1" applyFont="1" applyBorder="1" applyAlignment="1">
      <alignment horizontal="right" vertical="center"/>
    </xf>
    <xf numFmtId="40" fontId="13" fillId="0" borderId="11" xfId="0" applyNumberFormat="1" applyFont="1" applyBorder="1" applyAlignment="1">
      <alignment horizontal="right" vertical="center"/>
    </xf>
    <xf numFmtId="167" fontId="13" fillId="0" borderId="3" xfId="0" applyNumberFormat="1" applyFont="1" applyBorder="1" applyAlignment="1">
      <alignment horizontal="right" vertical="center"/>
    </xf>
    <xf numFmtId="167" fontId="13" fillId="0" borderId="10" xfId="0" applyNumberFormat="1" applyFont="1" applyBorder="1" applyAlignment="1">
      <alignment horizontal="right" vertical="center"/>
    </xf>
    <xf numFmtId="40" fontId="15" fillId="0" borderId="3" xfId="0" applyNumberFormat="1" applyFont="1" applyBorder="1"/>
    <xf numFmtId="0" fontId="13" fillId="2" borderId="1" xfId="0" applyFont="1" applyFill="1" applyBorder="1"/>
    <xf numFmtId="0" fontId="13" fillId="2" borderId="0" xfId="0" applyFont="1" applyFill="1"/>
    <xf numFmtId="167" fontId="14" fillId="0" borderId="1" xfId="0" applyNumberFormat="1" applyFont="1" applyFill="1" applyBorder="1" applyAlignment="1">
      <alignment horizontal="right" vertical="center"/>
    </xf>
    <xf numFmtId="0" fontId="19" fillId="0" borderId="1" xfId="0" applyFont="1" applyFill="1" applyBorder="1" applyAlignment="1">
      <alignment horizontal="center" wrapText="1"/>
    </xf>
    <xf numFmtId="2" fontId="19" fillId="0" borderId="1" xfId="0" applyNumberFormat="1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/>
    </xf>
    <xf numFmtId="2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2" fontId="19" fillId="0" borderId="1" xfId="0" applyNumberFormat="1" applyFont="1" applyFill="1" applyBorder="1" applyAlignment="1">
      <alignment vertical="top" wrapText="1"/>
    </xf>
    <xf numFmtId="0" fontId="19" fillId="0" borderId="1" xfId="0" applyFont="1" applyFill="1" applyBorder="1"/>
    <xf numFmtId="2" fontId="19" fillId="0" borderId="1" xfId="0" applyNumberFormat="1" applyFont="1" applyFill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20" fillId="0" borderId="1" xfId="0" applyNumberFormat="1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wrapText="1"/>
    </xf>
    <xf numFmtId="0" fontId="21" fillId="0" borderId="1" xfId="0" applyNumberFormat="1" applyFont="1" applyBorder="1" applyAlignment="1">
      <alignment horizontal="center" vertical="top"/>
    </xf>
    <xf numFmtId="49" fontId="21" fillId="0" borderId="1" xfId="0" applyNumberFormat="1" applyFont="1" applyBorder="1" applyAlignment="1">
      <alignment horizontal="center" vertical="top" wrapText="1"/>
    </xf>
    <xf numFmtId="0" fontId="21" fillId="0" borderId="1" xfId="0" applyNumberFormat="1" applyFont="1" applyBorder="1" applyAlignment="1">
      <alignment horizontal="center" vertical="top" wrapText="1"/>
    </xf>
    <xf numFmtId="1" fontId="21" fillId="0" borderId="1" xfId="0" applyNumberFormat="1" applyFont="1" applyBorder="1" applyAlignment="1">
      <alignment horizontal="center" vertical="top"/>
    </xf>
    <xf numFmtId="4" fontId="21" fillId="0" borderId="1" xfId="0" applyNumberFormat="1" applyFont="1" applyBorder="1" applyAlignment="1">
      <alignment horizontal="center" vertical="top"/>
    </xf>
    <xf numFmtId="49" fontId="21" fillId="0" borderId="1" xfId="0" applyNumberFormat="1" applyFont="1" applyBorder="1" applyAlignment="1">
      <alignment horizontal="center" vertical="top"/>
    </xf>
    <xf numFmtId="0" fontId="14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center" vertical="center"/>
    </xf>
    <xf numFmtId="166" fontId="14" fillId="2" borderId="1" xfId="0" applyNumberFormat="1" applyFont="1" applyFill="1" applyBorder="1" applyAlignment="1">
      <alignment horizontal="right" vertical="center"/>
    </xf>
    <xf numFmtId="40" fontId="14" fillId="2" borderId="1" xfId="0" applyNumberFormat="1" applyFont="1" applyFill="1" applyBorder="1" applyAlignment="1">
      <alignment horizontal="right" vertical="center"/>
    </xf>
    <xf numFmtId="2" fontId="19" fillId="2" borderId="1" xfId="0" applyNumberFormat="1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49" fontId="21" fillId="3" borderId="1" xfId="0" applyNumberFormat="1" applyFont="1" applyFill="1" applyBorder="1" applyAlignment="1">
      <alignment horizontal="center" vertical="top"/>
    </xf>
    <xf numFmtId="0" fontId="21" fillId="3" borderId="1" xfId="0" applyNumberFormat="1" applyFont="1" applyFill="1" applyBorder="1" applyAlignment="1">
      <alignment horizontal="center" vertical="top" wrapText="1"/>
    </xf>
    <xf numFmtId="1" fontId="21" fillId="3" borderId="1" xfId="0" applyNumberFormat="1" applyFont="1" applyFill="1" applyBorder="1" applyAlignment="1">
      <alignment horizontal="center" vertical="top"/>
    </xf>
    <xf numFmtId="4" fontId="21" fillId="3" borderId="1" xfId="0" applyNumberFormat="1" applyFont="1" applyFill="1" applyBorder="1" applyAlignment="1">
      <alignment horizontal="center" vertical="top"/>
    </xf>
    <xf numFmtId="0" fontId="13" fillId="3" borderId="1" xfId="0" applyFont="1" applyFill="1" applyBorder="1"/>
    <xf numFmtId="0" fontId="13" fillId="3" borderId="0" xfId="0" applyFont="1" applyFill="1"/>
    <xf numFmtId="0" fontId="14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center" vertical="center"/>
    </xf>
    <xf numFmtId="40" fontId="14" fillId="4" borderId="1" xfId="0" applyNumberFormat="1" applyFont="1" applyFill="1" applyBorder="1" applyAlignment="1">
      <alignment horizontal="right" vertical="center"/>
    </xf>
    <xf numFmtId="166" fontId="14" fillId="4" borderId="1" xfId="0" applyNumberFormat="1" applyFont="1" applyFill="1" applyBorder="1" applyAlignment="1">
      <alignment horizontal="right" vertical="center"/>
    </xf>
    <xf numFmtId="2" fontId="19" fillId="4" borderId="1" xfId="0" applyNumberFormat="1" applyFont="1" applyFill="1" applyBorder="1" applyAlignment="1">
      <alignment horizontal="center" vertical="top" wrapText="1"/>
    </xf>
    <xf numFmtId="2" fontId="19" fillId="0" borderId="1" xfId="0" applyNumberFormat="1" applyFont="1" applyFill="1" applyBorder="1" applyAlignment="1">
      <alignment horizontal="center" wrapText="1"/>
    </xf>
    <xf numFmtId="0" fontId="14" fillId="0" borderId="0" xfId="0" applyFont="1" applyFill="1" applyAlignment="1">
      <alignment horizontal="center" vertical="top" wrapText="1"/>
    </xf>
    <xf numFmtId="2" fontId="19" fillId="0" borderId="1" xfId="0" applyNumberFormat="1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2" fontId="14" fillId="0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/>
    </xf>
    <xf numFmtId="0" fontId="8" fillId="0" borderId="0" xfId="0" applyFont="1" applyFill="1" applyAlignment="1">
      <alignment horizontal="center" wrapText="1"/>
    </xf>
    <xf numFmtId="49" fontId="8" fillId="0" borderId="0" xfId="0" applyNumberFormat="1" applyFont="1" applyFill="1" applyAlignment="1">
      <alignment horizontal="center" wrapText="1"/>
    </xf>
    <xf numFmtId="2" fontId="14" fillId="0" borderId="0" xfId="0" applyNumberFormat="1" applyFont="1" applyAlignment="1">
      <alignment horizontal="center"/>
    </xf>
    <xf numFmtId="2" fontId="8" fillId="0" borderId="0" xfId="0" applyNumberFormat="1" applyFont="1" applyFill="1" applyAlignment="1">
      <alignment horizont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2" fontId="8" fillId="0" borderId="15" xfId="0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wrapText="1"/>
    </xf>
    <xf numFmtId="0" fontId="14" fillId="0" borderId="18" xfId="0" applyNumberFormat="1" applyFont="1" applyBorder="1" applyAlignment="1">
      <alignment horizontal="left" vertical="top" wrapText="1"/>
    </xf>
    <xf numFmtId="49" fontId="8" fillId="0" borderId="18" xfId="0" applyNumberFormat="1" applyFont="1" applyFill="1" applyBorder="1" applyAlignment="1">
      <alignment horizontal="center" vertical="center" wrapText="1"/>
    </xf>
    <xf numFmtId="0" fontId="14" fillId="0" borderId="19" xfId="0" applyNumberFormat="1" applyFont="1" applyBorder="1" applyAlignment="1">
      <alignment vertical="top" wrapText="1"/>
    </xf>
    <xf numFmtId="0" fontId="14" fillId="0" borderId="20" xfId="0" applyNumberFormat="1" applyFont="1" applyBorder="1" applyAlignment="1">
      <alignment vertical="top" wrapText="1"/>
    </xf>
    <xf numFmtId="0" fontId="12" fillId="0" borderId="0" xfId="0" applyFont="1" applyFill="1" applyAlignment="1">
      <alignment horizontal="center"/>
    </xf>
    <xf numFmtId="0" fontId="14" fillId="0" borderId="17" xfId="0" applyFont="1" applyBorder="1" applyAlignment="1">
      <alignment horizontal="center"/>
    </xf>
    <xf numFmtId="49" fontId="12" fillId="0" borderId="17" xfId="10" applyNumberFormat="1" applyFont="1" applyFill="1" applyBorder="1" applyAlignment="1">
      <alignment horizontal="center" vertical="top" wrapText="1"/>
    </xf>
    <xf numFmtId="0" fontId="12" fillId="0" borderId="17" xfId="12" applyNumberFormat="1" applyFont="1" applyFill="1" applyBorder="1" applyAlignment="1">
      <alignment horizontal="center" vertical="top" wrapText="1"/>
    </xf>
    <xf numFmtId="2" fontId="12" fillId="0" borderId="17" xfId="12" applyNumberFormat="1" applyFont="1" applyFill="1" applyBorder="1" applyAlignment="1">
      <alignment horizontal="center" vertical="center"/>
    </xf>
    <xf numFmtId="0" fontId="14" fillId="0" borderId="17" xfId="0" applyNumberFormat="1" applyFont="1" applyBorder="1" applyAlignment="1">
      <alignment horizontal="center" vertical="center" wrapText="1"/>
    </xf>
    <xf numFmtId="2" fontId="10" fillId="0" borderId="15" xfId="15" applyNumberFormat="1" applyFont="1" applyBorder="1" applyAlignment="1">
      <alignment horizontal="center" vertical="center"/>
    </xf>
    <xf numFmtId="0" fontId="8" fillId="0" borderId="16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4" fontId="12" fillId="0" borderId="0" xfId="0" applyNumberFormat="1" applyFont="1" applyFill="1" applyBorder="1" applyAlignment="1">
      <alignment horizontal="center"/>
    </xf>
    <xf numFmtId="2" fontId="8" fillId="0" borderId="0" xfId="15" applyNumberFormat="1" applyFont="1" applyFill="1" applyAlignment="1">
      <alignment horizontal="center" wrapText="1"/>
    </xf>
    <xf numFmtId="2" fontId="8" fillId="0" borderId="15" xfId="15" applyNumberFormat="1" applyFont="1" applyFill="1" applyBorder="1" applyAlignment="1">
      <alignment horizontal="center" vertical="center" wrapText="1"/>
    </xf>
    <xf numFmtId="2" fontId="12" fillId="0" borderId="17" xfId="15" applyNumberFormat="1" applyFont="1" applyFill="1" applyBorder="1" applyAlignment="1">
      <alignment horizontal="center" vertical="center"/>
    </xf>
    <xf numFmtId="2" fontId="14" fillId="0" borderId="0" xfId="15" applyNumberFormat="1" applyFont="1" applyFill="1" applyAlignment="1">
      <alignment horizontal="center"/>
    </xf>
    <xf numFmtId="2" fontId="14" fillId="0" borderId="18" xfId="0" applyNumberFormat="1" applyFont="1" applyBorder="1" applyAlignment="1">
      <alignment horizontal="center" vertical="center"/>
    </xf>
    <xf numFmtId="0" fontId="14" fillId="0" borderId="18" xfId="0" applyNumberFormat="1" applyFont="1" applyBorder="1" applyAlignment="1">
      <alignment vertical="top" wrapText="1"/>
    </xf>
    <xf numFmtId="2" fontId="14" fillId="0" borderId="18" xfId="0" applyNumberFormat="1" applyFont="1" applyBorder="1" applyAlignment="1">
      <alignment horizontal="center" vertical="top"/>
    </xf>
    <xf numFmtId="2" fontId="14" fillId="0" borderId="18" xfId="15" applyNumberFormat="1" applyFont="1" applyBorder="1" applyAlignment="1">
      <alignment horizontal="center" vertical="center"/>
    </xf>
    <xf numFmtId="2" fontId="14" fillId="0" borderId="18" xfId="15" applyNumberFormat="1" applyFont="1" applyBorder="1" applyAlignment="1">
      <alignment horizontal="center" vertical="top"/>
    </xf>
    <xf numFmtId="2" fontId="14" fillId="0" borderId="18" xfId="15" applyNumberFormat="1" applyFont="1" applyBorder="1" applyAlignment="1">
      <alignment horizontal="center" vertical="top" wrapText="1"/>
    </xf>
    <xf numFmtId="49" fontId="12" fillId="0" borderId="18" xfId="0" applyNumberFormat="1" applyFont="1" applyFill="1" applyBorder="1" applyAlignment="1">
      <alignment horizontal="left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4" fillId="3" borderId="18" xfId="0" applyNumberFormat="1" applyFont="1" applyFill="1" applyBorder="1" applyAlignment="1">
      <alignment vertical="top" wrapText="1"/>
    </xf>
    <xf numFmtId="2" fontId="14" fillId="3" borderId="18" xfId="15" applyNumberFormat="1" applyFont="1" applyFill="1" applyBorder="1" applyAlignment="1">
      <alignment horizontal="center" vertical="top"/>
    </xf>
    <xf numFmtId="2" fontId="14" fillId="3" borderId="18" xfId="0" applyNumberFormat="1" applyFont="1" applyFill="1" applyBorder="1" applyAlignment="1">
      <alignment horizontal="center" vertical="top"/>
    </xf>
    <xf numFmtId="49" fontId="12" fillId="3" borderId="18" xfId="11" applyNumberFormat="1" applyFont="1" applyFill="1" applyBorder="1" applyAlignment="1">
      <alignment horizontal="center" vertical="top" wrapText="1"/>
    </xf>
    <xf numFmtId="0" fontId="12" fillId="3" borderId="18" xfId="12" applyFont="1" applyFill="1" applyBorder="1" applyAlignment="1">
      <alignment horizontal="left" vertical="top" wrapText="1"/>
    </xf>
    <xf numFmtId="2" fontId="12" fillId="3" borderId="18" xfId="15" applyNumberFormat="1" applyFont="1" applyFill="1" applyBorder="1" applyAlignment="1">
      <alignment horizontal="center" vertical="center"/>
    </xf>
    <xf numFmtId="2" fontId="12" fillId="3" borderId="18" xfId="12" applyNumberFormat="1" applyFont="1" applyFill="1" applyBorder="1" applyAlignment="1">
      <alignment horizontal="center" vertical="center"/>
    </xf>
    <xf numFmtId="49" fontId="12" fillId="3" borderId="18" xfId="10" applyNumberFormat="1" applyFont="1" applyFill="1" applyBorder="1" applyAlignment="1">
      <alignment horizontal="center" vertical="top" wrapText="1"/>
    </xf>
    <xf numFmtId="49" fontId="12" fillId="3" borderId="15" xfId="10" applyNumberFormat="1" applyFont="1" applyFill="1" applyBorder="1" applyAlignment="1">
      <alignment horizontal="center" vertical="top" wrapText="1"/>
    </xf>
    <xf numFmtId="0" fontId="12" fillId="3" borderId="15" xfId="12" applyNumberFormat="1" applyFont="1" applyFill="1" applyBorder="1" applyAlignment="1">
      <alignment horizontal="left" vertical="top" wrapText="1"/>
    </xf>
    <xf numFmtId="2" fontId="12" fillId="3" borderId="15" xfId="15" applyNumberFormat="1" applyFont="1" applyFill="1" applyBorder="1" applyAlignment="1">
      <alignment horizontal="center" vertical="center"/>
    </xf>
    <xf numFmtId="2" fontId="12" fillId="3" borderId="15" xfId="12" applyNumberFormat="1" applyFont="1" applyFill="1" applyBorder="1" applyAlignment="1">
      <alignment horizontal="center" vertical="center"/>
    </xf>
    <xf numFmtId="49" fontId="12" fillId="3" borderId="15" xfId="9" applyNumberFormat="1" applyFont="1" applyFill="1" applyBorder="1" applyAlignment="1">
      <alignment horizontal="center" vertical="top" wrapText="1"/>
    </xf>
    <xf numFmtId="0" fontId="12" fillId="3" borderId="15" xfId="13" applyFont="1" applyFill="1" applyBorder="1" applyAlignment="1">
      <alignment horizontal="left" vertical="top" wrapText="1"/>
    </xf>
    <xf numFmtId="2" fontId="12" fillId="3" borderId="15" xfId="13" applyNumberFormat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left" vertical="center" wrapText="1"/>
    </xf>
    <xf numFmtId="49" fontId="12" fillId="3" borderId="15" xfId="13" applyNumberFormat="1" applyFont="1" applyFill="1" applyBorder="1" applyAlignment="1">
      <alignment horizontal="center" vertical="top" wrapText="1"/>
    </xf>
    <xf numFmtId="0" fontId="12" fillId="3" borderId="15" xfId="10" applyFont="1" applyFill="1" applyBorder="1" applyAlignment="1">
      <alignment horizontal="left" vertical="top" wrapText="1"/>
    </xf>
    <xf numFmtId="2" fontId="12" fillId="3" borderId="15" xfId="10" applyNumberFormat="1" applyFont="1" applyFill="1" applyBorder="1" applyAlignment="1">
      <alignment horizontal="center" vertical="center"/>
    </xf>
    <xf numFmtId="49" fontId="12" fillId="3" borderId="15" xfId="12" applyNumberFormat="1" applyFont="1" applyFill="1" applyBorder="1" applyAlignment="1">
      <alignment horizontal="center" vertical="top" wrapText="1"/>
    </xf>
    <xf numFmtId="0" fontId="12" fillId="3" borderId="15" xfId="12" applyFont="1" applyFill="1" applyBorder="1" applyAlignment="1">
      <alignment horizontal="left" vertical="top" wrapText="1"/>
    </xf>
    <xf numFmtId="0" fontId="12" fillId="3" borderId="18" xfId="0" applyNumberFormat="1" applyFont="1" applyFill="1" applyBorder="1" applyAlignment="1">
      <alignment horizontal="center" vertical="center" wrapText="1"/>
    </xf>
    <xf numFmtId="49" fontId="14" fillId="3" borderId="18" xfId="0" applyNumberFormat="1" applyFont="1" applyFill="1" applyBorder="1" applyAlignment="1">
      <alignment horizontal="left" vertical="top" wrapText="1"/>
    </xf>
    <xf numFmtId="0" fontId="14" fillId="3" borderId="18" xfId="0" applyNumberFormat="1" applyFont="1" applyFill="1" applyBorder="1" applyAlignment="1">
      <alignment horizontal="left" vertical="top" wrapText="1"/>
    </xf>
    <xf numFmtId="2" fontId="14" fillId="3" borderId="18" xfId="15" applyNumberFormat="1" applyFont="1" applyFill="1" applyBorder="1" applyAlignment="1">
      <alignment horizontal="center" vertical="center"/>
    </xf>
    <xf numFmtId="2" fontId="14" fillId="3" borderId="18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0" fillId="0" borderId="4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/>
    <xf numFmtId="0" fontId="13" fillId="2" borderId="4" xfId="0" applyFont="1" applyFill="1" applyBorder="1" applyAlignment="1"/>
    <xf numFmtId="2" fontId="12" fillId="0" borderId="18" xfId="15" applyNumberFormat="1" applyFont="1" applyFill="1" applyBorder="1" applyAlignment="1">
      <alignment horizontal="center" vertical="center"/>
    </xf>
  </cellXfs>
  <cellStyles count="44">
    <cellStyle name="Обычный" xfId="0" builtinId="0"/>
    <cellStyle name="Обычный 2" xfId="1" xr:uid="{00000000-0005-0000-0000-000001000000}"/>
    <cellStyle name="Обычный 2 2" xfId="41" xr:uid="{00000000-0005-0000-0000-000002000000}"/>
    <cellStyle name="Обычный 3" xfId="2" xr:uid="{00000000-0005-0000-0000-000003000000}"/>
    <cellStyle name="Обычный 3 2" xfId="40" xr:uid="{00000000-0005-0000-0000-000004000000}"/>
    <cellStyle name="Обычный 4" xfId="3" xr:uid="{00000000-0005-0000-0000-000005000000}"/>
    <cellStyle name="Обычный 4 2" xfId="42" xr:uid="{00000000-0005-0000-0000-000006000000}"/>
    <cellStyle name="Обычный 5" xfId="4" xr:uid="{00000000-0005-0000-0000-000007000000}"/>
    <cellStyle name="Обычный 5 2" xfId="6" xr:uid="{00000000-0005-0000-0000-000008000000}"/>
    <cellStyle name="Обычный 5 3" xfId="16" xr:uid="{00000000-0005-0000-0000-000009000000}"/>
    <cellStyle name="Обычный 5 3 2" xfId="23" xr:uid="{00000000-0005-0000-0000-00000A000000}"/>
    <cellStyle name="Обычный 5 3 2 2" xfId="37" xr:uid="{00000000-0005-0000-0000-00000B000000}"/>
    <cellStyle name="Обычный 5 3 3" xfId="30" xr:uid="{00000000-0005-0000-0000-00000C000000}"/>
    <cellStyle name="Обычный 5 4" xfId="19" xr:uid="{00000000-0005-0000-0000-00000D000000}"/>
    <cellStyle name="Обычный 5 4 2" xfId="33" xr:uid="{00000000-0005-0000-0000-00000E000000}"/>
    <cellStyle name="Обычный 5 5" xfId="26" xr:uid="{00000000-0005-0000-0000-00000F000000}"/>
    <cellStyle name="Обычный 5 6" xfId="43" xr:uid="{00000000-0005-0000-0000-000010000000}"/>
    <cellStyle name="Обычный 6" xfId="5" xr:uid="{00000000-0005-0000-0000-000011000000}"/>
    <cellStyle name="Обычный 6 2" xfId="17" xr:uid="{00000000-0005-0000-0000-000012000000}"/>
    <cellStyle name="Обычный 6 2 2" xfId="24" xr:uid="{00000000-0005-0000-0000-000013000000}"/>
    <cellStyle name="Обычный 6 2 2 2" xfId="38" xr:uid="{00000000-0005-0000-0000-000014000000}"/>
    <cellStyle name="Обычный 6 2 3" xfId="31" xr:uid="{00000000-0005-0000-0000-000015000000}"/>
    <cellStyle name="Обычный 6 3" xfId="20" xr:uid="{00000000-0005-0000-0000-000016000000}"/>
    <cellStyle name="Обычный 6 3 2" xfId="34" xr:uid="{00000000-0005-0000-0000-000017000000}"/>
    <cellStyle name="Обычный 6 4" xfId="27" xr:uid="{00000000-0005-0000-0000-000018000000}"/>
    <cellStyle name="Обычный 7" xfId="8" xr:uid="{00000000-0005-0000-0000-000019000000}"/>
    <cellStyle name="Обычный 7 2" xfId="18" xr:uid="{00000000-0005-0000-0000-00001A000000}"/>
    <cellStyle name="Обычный 7 2 2" xfId="25" xr:uid="{00000000-0005-0000-0000-00001B000000}"/>
    <cellStyle name="Обычный 7 2 2 2" xfId="39" xr:uid="{00000000-0005-0000-0000-00001C000000}"/>
    <cellStyle name="Обычный 7 2 3" xfId="32" xr:uid="{00000000-0005-0000-0000-00001D000000}"/>
    <cellStyle name="Обычный 7 3" xfId="21" xr:uid="{00000000-0005-0000-0000-00001E000000}"/>
    <cellStyle name="Обычный 7 3 2" xfId="35" xr:uid="{00000000-0005-0000-0000-00001F000000}"/>
    <cellStyle name="Обычный 7 4" xfId="28" xr:uid="{00000000-0005-0000-0000-000020000000}"/>
    <cellStyle name="Обычный 8" xfId="14" xr:uid="{00000000-0005-0000-0000-000021000000}"/>
    <cellStyle name="Обычный_бпк" xfId="11" xr:uid="{00000000-0005-0000-0000-000022000000}"/>
    <cellStyle name="Обычный_бухгалтерия" xfId="13" xr:uid="{00000000-0005-0000-0000-000023000000}"/>
    <cellStyle name="Обычный_Психологи" xfId="9" xr:uid="{00000000-0005-0000-0000-000024000000}"/>
    <cellStyle name="Обычный_рсу" xfId="12" xr:uid="{00000000-0005-0000-0000-000025000000}"/>
    <cellStyle name="Обычный_тыловое оборудование" xfId="10" xr:uid="{00000000-0005-0000-0000-000026000000}"/>
    <cellStyle name="Финансовый" xfId="15" builtinId="3"/>
    <cellStyle name="Финансовый 2" xfId="7" xr:uid="{00000000-0005-0000-0000-000028000000}"/>
    <cellStyle name="Финансовый 3" xfId="22" xr:uid="{00000000-0005-0000-0000-000029000000}"/>
    <cellStyle name="Финансовый 3 2" xfId="36" xr:uid="{00000000-0005-0000-0000-00002A000000}"/>
    <cellStyle name="Финансовый 4" xfId="29" xr:uid="{00000000-0005-0000-0000-00002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H89"/>
  <sheetViews>
    <sheetView view="pageBreakPreview" topLeftCell="A37" zoomScale="90" zoomScaleSheetLayoutView="90" workbookViewId="0">
      <selection activeCell="A4" sqref="A4:G4"/>
    </sheetView>
  </sheetViews>
  <sheetFormatPr defaultColWidth="9.140625" defaultRowHeight="15" x14ac:dyDescent="0.25"/>
  <cols>
    <col min="1" max="1" width="6.28515625" style="3" customWidth="1"/>
    <col min="2" max="2" width="15.85546875" style="3" customWidth="1"/>
    <col min="3" max="3" width="32.85546875" style="3" customWidth="1"/>
    <col min="4" max="4" width="9.85546875" style="3" customWidth="1"/>
    <col min="5" max="5" width="11.7109375" style="3" customWidth="1"/>
    <col min="6" max="6" width="20.140625" style="25" customWidth="1"/>
    <col min="7" max="7" width="31.7109375" style="3" customWidth="1"/>
    <col min="8" max="8" width="13.28515625" style="3" hidden="1" customWidth="1"/>
    <col min="9" max="16384" width="9.140625" style="3"/>
  </cols>
  <sheetData>
    <row r="1" spans="1:8" ht="20.25" x14ac:dyDescent="0.25">
      <c r="A1" s="149" t="s">
        <v>989</v>
      </c>
      <c r="B1" s="149"/>
      <c r="C1" s="149"/>
      <c r="D1" s="149"/>
      <c r="E1" s="149"/>
      <c r="F1" s="149"/>
      <c r="G1" s="149"/>
    </row>
    <row r="2" spans="1:8" ht="16.5" x14ac:dyDescent="0.25">
      <c r="A2" s="46"/>
      <c r="B2" s="46"/>
      <c r="C2" s="46"/>
      <c r="D2" s="46"/>
      <c r="E2" s="46"/>
      <c r="F2" s="47"/>
      <c r="G2" s="46"/>
    </row>
    <row r="3" spans="1:8" ht="78.75" x14ac:dyDescent="0.25">
      <c r="A3" s="48" t="s">
        <v>0</v>
      </c>
      <c r="B3" s="48" t="s">
        <v>1</v>
      </c>
      <c r="C3" s="48" t="s">
        <v>2</v>
      </c>
      <c r="D3" s="48" t="s">
        <v>179</v>
      </c>
      <c r="E3" s="48" t="s">
        <v>3</v>
      </c>
      <c r="F3" s="49" t="s">
        <v>4</v>
      </c>
      <c r="G3" s="50" t="s">
        <v>8</v>
      </c>
      <c r="H3" s="28" t="s">
        <v>961</v>
      </c>
    </row>
    <row r="4" spans="1:8" ht="16.5" x14ac:dyDescent="0.25">
      <c r="A4" s="150" t="s">
        <v>9</v>
      </c>
      <c r="B4" s="151"/>
      <c r="C4" s="151"/>
      <c r="D4" s="151"/>
      <c r="E4" s="151"/>
      <c r="F4" s="151"/>
      <c r="G4" s="151"/>
      <c r="H4" s="36"/>
    </row>
    <row r="5" spans="1:8" ht="16.5" x14ac:dyDescent="0.25">
      <c r="A5" s="51">
        <v>1</v>
      </c>
      <c r="B5" s="52" t="s">
        <v>11</v>
      </c>
      <c r="C5" s="53" t="s">
        <v>10</v>
      </c>
      <c r="D5" s="54" t="s">
        <v>176</v>
      </c>
      <c r="E5" s="54">
        <v>1</v>
      </c>
      <c r="F5" s="55">
        <f>663409.53</f>
        <v>663409.53</v>
      </c>
      <c r="G5" s="152" t="s">
        <v>984</v>
      </c>
      <c r="H5" s="7"/>
    </row>
    <row r="6" spans="1:8" ht="16.5" x14ac:dyDescent="0.25">
      <c r="A6" s="51">
        <v>2</v>
      </c>
      <c r="B6" s="52" t="s">
        <v>13</v>
      </c>
      <c r="C6" s="53" t="s">
        <v>12</v>
      </c>
      <c r="D6" s="54" t="s">
        <v>176</v>
      </c>
      <c r="E6" s="54">
        <v>1</v>
      </c>
      <c r="F6" s="55">
        <f>693588.78</f>
        <v>693588.78</v>
      </c>
      <c r="G6" s="153"/>
      <c r="H6" s="7"/>
    </row>
    <row r="7" spans="1:8" ht="16.5" x14ac:dyDescent="0.25">
      <c r="A7" s="51">
        <v>3</v>
      </c>
      <c r="B7" s="52" t="s">
        <v>15</v>
      </c>
      <c r="C7" s="53" t="s">
        <v>14</v>
      </c>
      <c r="D7" s="54" t="s">
        <v>176</v>
      </c>
      <c r="E7" s="54">
        <v>1</v>
      </c>
      <c r="F7" s="55">
        <f>753889.14</f>
        <v>753889.14</v>
      </c>
      <c r="G7" s="153"/>
      <c r="H7" s="7"/>
    </row>
    <row r="8" spans="1:8" ht="16.5" x14ac:dyDescent="0.25">
      <c r="A8" s="51">
        <v>4</v>
      </c>
      <c r="B8" s="52" t="s">
        <v>17</v>
      </c>
      <c r="C8" s="53" t="s">
        <v>16</v>
      </c>
      <c r="D8" s="54" t="s">
        <v>176</v>
      </c>
      <c r="E8" s="54">
        <v>1</v>
      </c>
      <c r="F8" s="55">
        <f>893694.42</f>
        <v>893694.42</v>
      </c>
      <c r="G8" s="153"/>
      <c r="H8" s="7"/>
    </row>
    <row r="9" spans="1:8" ht="16.5" x14ac:dyDescent="0.25">
      <c r="A9" s="51">
        <v>5</v>
      </c>
      <c r="B9" s="52" t="s">
        <v>19</v>
      </c>
      <c r="C9" s="53" t="s">
        <v>18</v>
      </c>
      <c r="D9" s="54" t="s">
        <v>176</v>
      </c>
      <c r="E9" s="54">
        <v>1</v>
      </c>
      <c r="F9" s="55">
        <f>663409.53</f>
        <v>663409.53</v>
      </c>
      <c r="G9" s="153"/>
      <c r="H9" s="7"/>
    </row>
    <row r="10" spans="1:8" ht="33" x14ac:dyDescent="0.25">
      <c r="A10" s="51">
        <v>6</v>
      </c>
      <c r="B10" s="52" t="s">
        <v>21</v>
      </c>
      <c r="C10" s="53" t="s">
        <v>20</v>
      </c>
      <c r="D10" s="54" t="s">
        <v>176</v>
      </c>
      <c r="E10" s="54">
        <v>1</v>
      </c>
      <c r="F10" s="55">
        <f>7695.9</f>
        <v>7695.9</v>
      </c>
      <c r="G10" s="153"/>
      <c r="H10" s="7"/>
    </row>
    <row r="11" spans="1:8" ht="33" x14ac:dyDescent="0.25">
      <c r="A11" s="51">
        <v>7</v>
      </c>
      <c r="B11" s="52" t="s">
        <v>23</v>
      </c>
      <c r="C11" s="53" t="s">
        <v>22</v>
      </c>
      <c r="D11" s="54" t="s">
        <v>176</v>
      </c>
      <c r="E11" s="54">
        <v>1</v>
      </c>
      <c r="F11" s="55">
        <f>1521355.03</f>
        <v>1521355.03</v>
      </c>
      <c r="G11" s="153"/>
      <c r="H11" s="7"/>
    </row>
    <row r="12" spans="1:8" ht="16.5" x14ac:dyDescent="0.25">
      <c r="A12" s="51">
        <v>8</v>
      </c>
      <c r="B12" s="52" t="s">
        <v>25</v>
      </c>
      <c r="C12" s="53" t="s">
        <v>24</v>
      </c>
      <c r="D12" s="54" t="s">
        <v>176</v>
      </c>
      <c r="E12" s="54">
        <v>1</v>
      </c>
      <c r="F12" s="55">
        <f>402276.56</f>
        <v>402276.56</v>
      </c>
      <c r="G12" s="153"/>
      <c r="H12" s="7"/>
    </row>
    <row r="13" spans="1:8" ht="16.5" x14ac:dyDescent="0.25">
      <c r="A13" s="51">
        <v>9</v>
      </c>
      <c r="B13" s="52" t="s">
        <v>27</v>
      </c>
      <c r="C13" s="53" t="s">
        <v>26</v>
      </c>
      <c r="D13" s="54" t="s">
        <v>176</v>
      </c>
      <c r="E13" s="54">
        <v>1</v>
      </c>
      <c r="F13" s="55">
        <f>19054.62</f>
        <v>19054.62</v>
      </c>
      <c r="G13" s="153"/>
      <c r="H13" s="7"/>
    </row>
    <row r="14" spans="1:8" ht="33" x14ac:dyDescent="0.25">
      <c r="A14" s="51">
        <v>10</v>
      </c>
      <c r="B14" s="52" t="s">
        <v>29</v>
      </c>
      <c r="C14" s="53" t="s">
        <v>28</v>
      </c>
      <c r="D14" s="54" t="s">
        <v>176</v>
      </c>
      <c r="E14" s="54">
        <v>1</v>
      </c>
      <c r="F14" s="55">
        <f>342037</f>
        <v>342037</v>
      </c>
      <c r="G14" s="153"/>
      <c r="H14" s="7"/>
    </row>
    <row r="15" spans="1:8" ht="16.5" x14ac:dyDescent="0.25">
      <c r="A15" s="51">
        <v>11</v>
      </c>
      <c r="B15" s="52" t="s">
        <v>31</v>
      </c>
      <c r="C15" s="53" t="s">
        <v>30</v>
      </c>
      <c r="D15" s="54" t="s">
        <v>176</v>
      </c>
      <c r="E15" s="54">
        <v>1</v>
      </c>
      <c r="F15" s="55">
        <f>239072.99</f>
        <v>239072.99</v>
      </c>
      <c r="G15" s="153"/>
      <c r="H15" s="7"/>
    </row>
    <row r="16" spans="1:8" ht="16.5" x14ac:dyDescent="0.25">
      <c r="A16" s="51">
        <v>12</v>
      </c>
      <c r="B16" s="52" t="s">
        <v>33</v>
      </c>
      <c r="C16" s="53" t="s">
        <v>32</v>
      </c>
      <c r="D16" s="54" t="s">
        <v>176</v>
      </c>
      <c r="E16" s="54">
        <v>1</v>
      </c>
      <c r="F16" s="55">
        <f>73381</f>
        <v>73381</v>
      </c>
      <c r="G16" s="153"/>
      <c r="H16" s="7"/>
    </row>
    <row r="17" spans="1:8" ht="16.5" x14ac:dyDescent="0.25">
      <c r="A17" s="51">
        <v>13</v>
      </c>
      <c r="B17" s="52" t="s">
        <v>35</v>
      </c>
      <c r="C17" s="53" t="s">
        <v>34</v>
      </c>
      <c r="D17" s="54" t="s">
        <v>176</v>
      </c>
      <c r="E17" s="54">
        <v>1</v>
      </c>
      <c r="F17" s="55">
        <f>14510</f>
        <v>14510</v>
      </c>
      <c r="G17" s="153"/>
      <c r="H17" s="7"/>
    </row>
    <row r="18" spans="1:8" ht="33" x14ac:dyDescent="0.25">
      <c r="A18" s="51">
        <v>14</v>
      </c>
      <c r="B18" s="52" t="s">
        <v>37</v>
      </c>
      <c r="C18" s="53" t="s">
        <v>36</v>
      </c>
      <c r="D18" s="54" t="s">
        <v>176</v>
      </c>
      <c r="E18" s="54">
        <v>1</v>
      </c>
      <c r="F18" s="55">
        <f>150000</f>
        <v>150000</v>
      </c>
      <c r="G18" s="153"/>
      <c r="H18" s="7"/>
    </row>
    <row r="19" spans="1:8" ht="16.5" x14ac:dyDescent="0.25">
      <c r="A19" s="51">
        <v>15</v>
      </c>
      <c r="B19" s="52" t="s">
        <v>39</v>
      </c>
      <c r="C19" s="53" t="s">
        <v>38</v>
      </c>
      <c r="D19" s="54" t="s">
        <v>176</v>
      </c>
      <c r="E19" s="54">
        <v>1</v>
      </c>
      <c r="F19" s="55">
        <f>4195.8</f>
        <v>4195.8</v>
      </c>
      <c r="G19" s="153"/>
      <c r="H19" s="7"/>
    </row>
    <row r="20" spans="1:8" ht="16.5" x14ac:dyDescent="0.25">
      <c r="A20" s="51">
        <v>16</v>
      </c>
      <c r="B20" s="52" t="s">
        <v>41</v>
      </c>
      <c r="C20" s="53" t="s">
        <v>40</v>
      </c>
      <c r="D20" s="54" t="s">
        <v>176</v>
      </c>
      <c r="E20" s="54">
        <v>1</v>
      </c>
      <c r="F20" s="55">
        <f>15000</f>
        <v>15000</v>
      </c>
      <c r="G20" s="153"/>
      <c r="H20" s="7"/>
    </row>
    <row r="21" spans="1:8" ht="16.5" x14ac:dyDescent="0.25">
      <c r="A21" s="51">
        <v>17</v>
      </c>
      <c r="B21" s="52" t="s">
        <v>43</v>
      </c>
      <c r="C21" s="53" t="s">
        <v>42</v>
      </c>
      <c r="D21" s="54" t="s">
        <v>176</v>
      </c>
      <c r="E21" s="54">
        <v>1</v>
      </c>
      <c r="F21" s="55">
        <f>10000</f>
        <v>10000</v>
      </c>
      <c r="G21" s="153"/>
      <c r="H21" s="7"/>
    </row>
    <row r="22" spans="1:8" ht="33" x14ac:dyDescent="0.25">
      <c r="A22" s="51">
        <v>18</v>
      </c>
      <c r="B22" s="52" t="s">
        <v>45</v>
      </c>
      <c r="C22" s="53" t="s">
        <v>44</v>
      </c>
      <c r="D22" s="54" t="s">
        <v>176</v>
      </c>
      <c r="E22" s="54">
        <v>1</v>
      </c>
      <c r="F22" s="55">
        <f>15000</f>
        <v>15000</v>
      </c>
      <c r="G22" s="153"/>
      <c r="H22" s="7"/>
    </row>
    <row r="23" spans="1:8" ht="16.5" x14ac:dyDescent="0.25">
      <c r="A23" s="51">
        <v>19</v>
      </c>
      <c r="B23" s="52" t="s">
        <v>47</v>
      </c>
      <c r="C23" s="53" t="s">
        <v>46</v>
      </c>
      <c r="D23" s="54" t="s">
        <v>176</v>
      </c>
      <c r="E23" s="54">
        <v>1</v>
      </c>
      <c r="F23" s="55">
        <f>5250</f>
        <v>5250</v>
      </c>
      <c r="G23" s="153"/>
      <c r="H23" s="7"/>
    </row>
    <row r="24" spans="1:8" ht="16.5" x14ac:dyDescent="0.25">
      <c r="A24" s="51">
        <v>20</v>
      </c>
      <c r="B24" s="52" t="s">
        <v>49</v>
      </c>
      <c r="C24" s="53" t="s">
        <v>48</v>
      </c>
      <c r="D24" s="54" t="s">
        <v>176</v>
      </c>
      <c r="E24" s="54">
        <v>1</v>
      </c>
      <c r="F24" s="55">
        <f>118.06</f>
        <v>118.06</v>
      </c>
      <c r="G24" s="153"/>
      <c r="H24" s="7"/>
    </row>
    <row r="25" spans="1:8" ht="16.5" x14ac:dyDescent="0.25">
      <c r="A25" s="51">
        <v>21</v>
      </c>
      <c r="B25" s="52" t="s">
        <v>51</v>
      </c>
      <c r="C25" s="53" t="s">
        <v>50</v>
      </c>
      <c r="D25" s="54" t="s">
        <v>176</v>
      </c>
      <c r="E25" s="54">
        <v>1</v>
      </c>
      <c r="F25" s="55">
        <f>40000</f>
        <v>40000</v>
      </c>
      <c r="G25" s="153"/>
      <c r="H25" s="7"/>
    </row>
    <row r="26" spans="1:8" ht="16.5" x14ac:dyDescent="0.25">
      <c r="A26" s="51">
        <v>22</v>
      </c>
      <c r="B26" s="52" t="s">
        <v>53</v>
      </c>
      <c r="C26" s="53" t="s">
        <v>52</v>
      </c>
      <c r="D26" s="54" t="s">
        <v>176</v>
      </c>
      <c r="E26" s="54">
        <v>1</v>
      </c>
      <c r="F26" s="55">
        <f>3150</f>
        <v>3150</v>
      </c>
      <c r="G26" s="153"/>
      <c r="H26" s="7"/>
    </row>
    <row r="27" spans="1:8" ht="33" x14ac:dyDescent="0.25">
      <c r="A27" s="51">
        <v>23</v>
      </c>
      <c r="B27" s="52" t="s">
        <v>55</v>
      </c>
      <c r="C27" s="53" t="s">
        <v>54</v>
      </c>
      <c r="D27" s="54" t="s">
        <v>176</v>
      </c>
      <c r="E27" s="54">
        <v>1</v>
      </c>
      <c r="F27" s="55">
        <f>7000</f>
        <v>7000</v>
      </c>
      <c r="G27" s="153"/>
      <c r="H27" s="7"/>
    </row>
    <row r="28" spans="1:8" ht="16.5" x14ac:dyDescent="0.25">
      <c r="A28" s="51">
        <v>24</v>
      </c>
      <c r="B28" s="52" t="s">
        <v>57</v>
      </c>
      <c r="C28" s="53" t="s">
        <v>56</v>
      </c>
      <c r="D28" s="54" t="s">
        <v>176</v>
      </c>
      <c r="E28" s="54">
        <v>1</v>
      </c>
      <c r="F28" s="55">
        <f>2100</f>
        <v>2100</v>
      </c>
      <c r="G28" s="153"/>
      <c r="H28" s="7"/>
    </row>
    <row r="29" spans="1:8" ht="16.5" x14ac:dyDescent="0.25">
      <c r="A29" s="51">
        <v>25</v>
      </c>
      <c r="B29" s="52" t="s">
        <v>59</v>
      </c>
      <c r="C29" s="53" t="s">
        <v>58</v>
      </c>
      <c r="D29" s="54" t="s">
        <v>176</v>
      </c>
      <c r="E29" s="54">
        <v>1</v>
      </c>
      <c r="F29" s="55">
        <f>384384.1</f>
        <v>384384.1</v>
      </c>
      <c r="G29" s="153"/>
      <c r="H29" s="7"/>
    </row>
    <row r="30" spans="1:8" ht="33" x14ac:dyDescent="0.25">
      <c r="A30" s="51">
        <v>26</v>
      </c>
      <c r="B30" s="52" t="s">
        <v>61</v>
      </c>
      <c r="C30" s="53" t="s">
        <v>60</v>
      </c>
      <c r="D30" s="54" t="s">
        <v>176</v>
      </c>
      <c r="E30" s="54">
        <v>1</v>
      </c>
      <c r="F30" s="55">
        <f>15000</f>
        <v>15000</v>
      </c>
      <c r="G30" s="153"/>
      <c r="H30" s="7"/>
    </row>
    <row r="31" spans="1:8" ht="16.5" x14ac:dyDescent="0.25">
      <c r="A31" s="51">
        <v>27</v>
      </c>
      <c r="B31" s="52" t="s">
        <v>63</v>
      </c>
      <c r="C31" s="53" t="s">
        <v>62</v>
      </c>
      <c r="D31" s="54" t="s">
        <v>176</v>
      </c>
      <c r="E31" s="54">
        <v>1</v>
      </c>
      <c r="F31" s="55">
        <f>7179515.96</f>
        <v>7179515.96</v>
      </c>
      <c r="G31" s="153"/>
      <c r="H31" s="7"/>
    </row>
    <row r="32" spans="1:8" ht="16.5" x14ac:dyDescent="0.25">
      <c r="A32" s="51">
        <v>28</v>
      </c>
      <c r="B32" s="52" t="s">
        <v>65</v>
      </c>
      <c r="C32" s="53" t="s">
        <v>64</v>
      </c>
      <c r="D32" s="54" t="s">
        <v>176</v>
      </c>
      <c r="E32" s="54">
        <v>1</v>
      </c>
      <c r="F32" s="55">
        <f>656146.91</f>
        <v>656146.91</v>
      </c>
      <c r="G32" s="153"/>
      <c r="H32" s="7"/>
    </row>
    <row r="33" spans="1:8" ht="16.5" x14ac:dyDescent="0.25">
      <c r="A33" s="51">
        <v>29</v>
      </c>
      <c r="B33" s="52" t="s">
        <v>67</v>
      </c>
      <c r="C33" s="53" t="s">
        <v>66</v>
      </c>
      <c r="D33" s="54" t="s">
        <v>176</v>
      </c>
      <c r="E33" s="54">
        <v>1</v>
      </c>
      <c r="F33" s="55">
        <f>3000</f>
        <v>3000</v>
      </c>
      <c r="G33" s="153"/>
      <c r="H33" s="7"/>
    </row>
    <row r="34" spans="1:8" ht="16.5" x14ac:dyDescent="0.25">
      <c r="A34" s="51">
        <v>30</v>
      </c>
      <c r="B34" s="52" t="s">
        <v>69</v>
      </c>
      <c r="C34" s="53" t="s">
        <v>68</v>
      </c>
      <c r="D34" s="54" t="s">
        <v>176</v>
      </c>
      <c r="E34" s="54">
        <v>1</v>
      </c>
      <c r="F34" s="55">
        <f>3000</f>
        <v>3000</v>
      </c>
      <c r="G34" s="153"/>
      <c r="H34" s="7"/>
    </row>
    <row r="35" spans="1:8" ht="33" x14ac:dyDescent="0.25">
      <c r="A35" s="51">
        <v>31</v>
      </c>
      <c r="B35" s="52" t="s">
        <v>71</v>
      </c>
      <c r="C35" s="53" t="s">
        <v>70</v>
      </c>
      <c r="D35" s="54" t="s">
        <v>176</v>
      </c>
      <c r="E35" s="54">
        <v>1</v>
      </c>
      <c r="F35" s="55">
        <f>186.66</f>
        <v>186.66</v>
      </c>
      <c r="G35" s="153"/>
      <c r="H35" s="7"/>
    </row>
    <row r="36" spans="1:8" ht="16.5" x14ac:dyDescent="0.25">
      <c r="A36" s="51">
        <v>32</v>
      </c>
      <c r="B36" s="52" t="s">
        <v>73</v>
      </c>
      <c r="C36" s="53" t="s">
        <v>72</v>
      </c>
      <c r="D36" s="54" t="s">
        <v>176</v>
      </c>
      <c r="E36" s="54">
        <v>1</v>
      </c>
      <c r="F36" s="55">
        <f>4530.33</f>
        <v>4530.33</v>
      </c>
      <c r="G36" s="153"/>
      <c r="H36" s="7"/>
    </row>
    <row r="37" spans="1:8" ht="16.5" x14ac:dyDescent="0.25">
      <c r="A37" s="51">
        <v>33</v>
      </c>
      <c r="B37" s="52" t="s">
        <v>75</v>
      </c>
      <c r="C37" s="53" t="s">
        <v>74</v>
      </c>
      <c r="D37" s="54" t="s">
        <v>176</v>
      </c>
      <c r="E37" s="54">
        <v>1</v>
      </c>
      <c r="F37" s="55">
        <f>100149.94</f>
        <v>100149.94</v>
      </c>
      <c r="G37" s="153"/>
      <c r="H37" s="7"/>
    </row>
    <row r="38" spans="1:8" ht="16.5" x14ac:dyDescent="0.25">
      <c r="A38" s="51">
        <v>34</v>
      </c>
      <c r="B38" s="52" t="s">
        <v>76</v>
      </c>
      <c r="C38" s="53" t="s">
        <v>5</v>
      </c>
      <c r="D38" s="54" t="s">
        <v>176</v>
      </c>
      <c r="E38" s="54">
        <v>1</v>
      </c>
      <c r="F38" s="55">
        <f>965.43</f>
        <v>965.43</v>
      </c>
      <c r="G38" s="153"/>
      <c r="H38" s="7"/>
    </row>
    <row r="39" spans="1:8" ht="16.5" x14ac:dyDescent="0.25">
      <c r="A39" s="51">
        <v>35</v>
      </c>
      <c r="B39" s="56" t="s">
        <v>78</v>
      </c>
      <c r="C39" s="53" t="s">
        <v>77</v>
      </c>
      <c r="D39" s="54" t="s">
        <v>176</v>
      </c>
      <c r="E39" s="54">
        <v>1</v>
      </c>
      <c r="F39" s="55">
        <f>1673383.87</f>
        <v>1673383.87</v>
      </c>
      <c r="G39" s="153"/>
      <c r="H39" s="7"/>
    </row>
    <row r="40" spans="1:8" ht="16.5" x14ac:dyDescent="0.25">
      <c r="A40" s="51">
        <v>36</v>
      </c>
      <c r="B40" s="56" t="s">
        <v>80</v>
      </c>
      <c r="C40" s="53" t="s">
        <v>79</v>
      </c>
      <c r="D40" s="54" t="s">
        <v>176</v>
      </c>
      <c r="E40" s="54">
        <v>1</v>
      </c>
      <c r="F40" s="55">
        <f>15986.97</f>
        <v>15986.97</v>
      </c>
      <c r="G40" s="153"/>
      <c r="H40" s="7"/>
    </row>
    <row r="41" spans="1:8" ht="16.5" x14ac:dyDescent="0.25">
      <c r="A41" s="51">
        <v>37</v>
      </c>
      <c r="B41" s="56" t="s">
        <v>82</v>
      </c>
      <c r="C41" s="53" t="s">
        <v>81</v>
      </c>
      <c r="D41" s="54" t="s">
        <v>176</v>
      </c>
      <c r="E41" s="54">
        <v>1</v>
      </c>
      <c r="F41" s="55">
        <f>286.11</f>
        <v>286.11</v>
      </c>
      <c r="G41" s="153"/>
      <c r="H41" s="7"/>
    </row>
    <row r="42" spans="1:8" ht="16.5" x14ac:dyDescent="0.25">
      <c r="A42" s="51">
        <v>38</v>
      </c>
      <c r="B42" s="56" t="s">
        <v>84</v>
      </c>
      <c r="C42" s="53" t="s">
        <v>83</v>
      </c>
      <c r="D42" s="54" t="s">
        <v>176</v>
      </c>
      <c r="E42" s="54">
        <v>1</v>
      </c>
      <c r="F42" s="55">
        <v>2051615.25</v>
      </c>
      <c r="G42" s="153"/>
      <c r="H42" s="7"/>
    </row>
    <row r="43" spans="1:8" ht="16.5" x14ac:dyDescent="0.25">
      <c r="A43" s="51">
        <v>39</v>
      </c>
      <c r="B43" s="56" t="s">
        <v>86</v>
      </c>
      <c r="C43" s="53" t="s">
        <v>85</v>
      </c>
      <c r="D43" s="54" t="s">
        <v>176</v>
      </c>
      <c r="E43" s="54">
        <v>1</v>
      </c>
      <c r="F43" s="55">
        <f>5570.73</f>
        <v>5570.73</v>
      </c>
      <c r="G43" s="153"/>
      <c r="H43" s="7"/>
    </row>
    <row r="44" spans="1:8" ht="33" x14ac:dyDescent="0.25">
      <c r="A44" s="51">
        <v>40</v>
      </c>
      <c r="B44" s="56" t="s">
        <v>88</v>
      </c>
      <c r="C44" s="53" t="s">
        <v>87</v>
      </c>
      <c r="D44" s="54" t="s">
        <v>176</v>
      </c>
      <c r="E44" s="54">
        <v>1</v>
      </c>
      <c r="F44" s="55">
        <f>556.92</f>
        <v>556.91999999999996</v>
      </c>
      <c r="G44" s="153"/>
      <c r="H44" s="7"/>
    </row>
    <row r="45" spans="1:8" ht="16.5" x14ac:dyDescent="0.25">
      <c r="A45" s="51">
        <v>41</v>
      </c>
      <c r="B45" s="56" t="s">
        <v>90</v>
      </c>
      <c r="C45" s="53" t="s">
        <v>89</v>
      </c>
      <c r="D45" s="54" t="s">
        <v>176</v>
      </c>
      <c r="E45" s="54">
        <v>1</v>
      </c>
      <c r="F45" s="55">
        <f>3500</f>
        <v>3500</v>
      </c>
      <c r="G45" s="153"/>
      <c r="H45" s="7"/>
    </row>
    <row r="46" spans="1:8" ht="33" x14ac:dyDescent="0.25">
      <c r="A46" s="51">
        <v>42</v>
      </c>
      <c r="B46" s="56" t="s">
        <v>92</v>
      </c>
      <c r="C46" s="53" t="s">
        <v>91</v>
      </c>
      <c r="D46" s="54" t="s">
        <v>176</v>
      </c>
      <c r="E46" s="54">
        <v>1</v>
      </c>
      <c r="F46" s="55">
        <f>410389.26</f>
        <v>410389.26</v>
      </c>
      <c r="G46" s="153"/>
      <c r="H46" s="7"/>
    </row>
    <row r="47" spans="1:8" ht="16.5" x14ac:dyDescent="0.25">
      <c r="A47" s="51">
        <v>43</v>
      </c>
      <c r="B47" s="56" t="s">
        <v>94</v>
      </c>
      <c r="C47" s="53" t="s">
        <v>93</v>
      </c>
      <c r="D47" s="54" t="s">
        <v>176</v>
      </c>
      <c r="E47" s="54">
        <v>1</v>
      </c>
      <c r="F47" s="55">
        <f>4000</f>
        <v>4000</v>
      </c>
      <c r="G47" s="153"/>
      <c r="H47" s="7"/>
    </row>
    <row r="48" spans="1:8" ht="16.5" x14ac:dyDescent="0.25">
      <c r="A48" s="51">
        <v>44</v>
      </c>
      <c r="B48" s="56" t="s">
        <v>96</v>
      </c>
      <c r="C48" s="53" t="s">
        <v>95</v>
      </c>
      <c r="D48" s="54" t="s">
        <v>176</v>
      </c>
      <c r="E48" s="54">
        <v>1</v>
      </c>
      <c r="F48" s="55">
        <f>376809.31</f>
        <v>376809.31</v>
      </c>
      <c r="G48" s="153"/>
      <c r="H48" s="7"/>
    </row>
    <row r="49" spans="1:8" ht="16.5" x14ac:dyDescent="0.25">
      <c r="A49" s="51">
        <v>45</v>
      </c>
      <c r="B49" s="56" t="s">
        <v>98</v>
      </c>
      <c r="C49" s="53" t="s">
        <v>97</v>
      </c>
      <c r="D49" s="54" t="s">
        <v>176</v>
      </c>
      <c r="E49" s="54">
        <v>1</v>
      </c>
      <c r="F49" s="55">
        <f>4202.1</f>
        <v>4202.1000000000004</v>
      </c>
      <c r="G49" s="153"/>
      <c r="H49" s="7"/>
    </row>
    <row r="50" spans="1:8" ht="33" x14ac:dyDescent="0.25">
      <c r="A50" s="51">
        <v>46</v>
      </c>
      <c r="B50" s="56" t="s">
        <v>100</v>
      </c>
      <c r="C50" s="53" t="s">
        <v>99</v>
      </c>
      <c r="D50" s="54" t="s">
        <v>176</v>
      </c>
      <c r="E50" s="54">
        <v>1</v>
      </c>
      <c r="F50" s="55">
        <f>67033.5</f>
        <v>67033.5</v>
      </c>
      <c r="G50" s="153"/>
      <c r="H50" s="7"/>
    </row>
    <row r="51" spans="1:8" ht="33" x14ac:dyDescent="0.25">
      <c r="A51" s="51">
        <v>47</v>
      </c>
      <c r="B51" s="56" t="s">
        <v>102</v>
      </c>
      <c r="C51" s="53" t="s">
        <v>101</v>
      </c>
      <c r="D51" s="54" t="s">
        <v>176</v>
      </c>
      <c r="E51" s="54">
        <v>1</v>
      </c>
      <c r="F51" s="55">
        <f>7817.31</f>
        <v>7817.31</v>
      </c>
      <c r="G51" s="153"/>
      <c r="H51" s="7"/>
    </row>
    <row r="52" spans="1:8" ht="33" x14ac:dyDescent="0.25">
      <c r="A52" s="51">
        <v>48</v>
      </c>
      <c r="B52" s="56" t="s">
        <v>104</v>
      </c>
      <c r="C52" s="53" t="s">
        <v>103</v>
      </c>
      <c r="D52" s="54" t="s">
        <v>176</v>
      </c>
      <c r="E52" s="54">
        <v>1</v>
      </c>
      <c r="F52" s="55">
        <f>3907.95</f>
        <v>3907.95</v>
      </c>
      <c r="G52" s="153"/>
      <c r="H52" s="7"/>
    </row>
    <row r="53" spans="1:8" ht="33" x14ac:dyDescent="0.25">
      <c r="A53" s="51">
        <v>49</v>
      </c>
      <c r="B53" s="56" t="s">
        <v>106</v>
      </c>
      <c r="C53" s="53" t="s">
        <v>105</v>
      </c>
      <c r="D53" s="54" t="s">
        <v>176</v>
      </c>
      <c r="E53" s="54">
        <v>1</v>
      </c>
      <c r="F53" s="55">
        <f>9337.37</f>
        <v>9337.3700000000008</v>
      </c>
      <c r="G53" s="153"/>
      <c r="H53" s="7"/>
    </row>
    <row r="54" spans="1:8" ht="33" x14ac:dyDescent="0.25">
      <c r="A54" s="51">
        <v>50</v>
      </c>
      <c r="B54" s="56" t="s">
        <v>108</v>
      </c>
      <c r="C54" s="53" t="s">
        <v>107</v>
      </c>
      <c r="D54" s="54" t="s">
        <v>176</v>
      </c>
      <c r="E54" s="54">
        <v>1</v>
      </c>
      <c r="F54" s="55">
        <f>11019.06</f>
        <v>11019.06</v>
      </c>
      <c r="G54" s="153"/>
      <c r="H54" s="7"/>
    </row>
    <row r="55" spans="1:8" ht="16.5" x14ac:dyDescent="0.25">
      <c r="A55" s="51">
        <v>51</v>
      </c>
      <c r="B55" s="56" t="s">
        <v>110</v>
      </c>
      <c r="C55" s="53" t="s">
        <v>109</v>
      </c>
      <c r="D55" s="54" t="s">
        <v>176</v>
      </c>
      <c r="E55" s="54">
        <v>1</v>
      </c>
      <c r="F55" s="55">
        <f>293850.85</f>
        <v>293850.84999999998</v>
      </c>
      <c r="G55" s="153"/>
      <c r="H55" s="7"/>
    </row>
    <row r="56" spans="1:8" ht="16.5" x14ac:dyDescent="0.25">
      <c r="A56" s="51">
        <v>52</v>
      </c>
      <c r="B56" s="56" t="s">
        <v>112</v>
      </c>
      <c r="C56" s="53" t="s">
        <v>111</v>
      </c>
      <c r="D56" s="54" t="s">
        <v>176</v>
      </c>
      <c r="E56" s="54">
        <v>1</v>
      </c>
      <c r="F56" s="55">
        <f>199818.86</f>
        <v>199818.86</v>
      </c>
      <c r="G56" s="153"/>
      <c r="H56" s="7"/>
    </row>
    <row r="57" spans="1:8" ht="33" x14ac:dyDescent="0.25">
      <c r="A57" s="51">
        <v>53</v>
      </c>
      <c r="B57" s="56" t="s">
        <v>114</v>
      </c>
      <c r="C57" s="53" t="s">
        <v>113</v>
      </c>
      <c r="D57" s="54" t="s">
        <v>176</v>
      </c>
      <c r="E57" s="54">
        <v>1</v>
      </c>
      <c r="F57" s="55">
        <f>733881.36</f>
        <v>733881.36</v>
      </c>
      <c r="G57" s="153"/>
      <c r="H57" s="7"/>
    </row>
    <row r="58" spans="1:8" ht="33" x14ac:dyDescent="0.25">
      <c r="A58" s="51">
        <v>54</v>
      </c>
      <c r="B58" s="56" t="s">
        <v>116</v>
      </c>
      <c r="C58" s="53" t="s">
        <v>115</v>
      </c>
      <c r="D58" s="54" t="s">
        <v>176</v>
      </c>
      <c r="E58" s="54">
        <v>1</v>
      </c>
      <c r="F58" s="55">
        <f>3000</f>
        <v>3000</v>
      </c>
      <c r="G58" s="153"/>
      <c r="H58" s="7"/>
    </row>
    <row r="59" spans="1:8" ht="16.5" x14ac:dyDescent="0.25">
      <c r="A59" s="51">
        <v>55</v>
      </c>
      <c r="B59" s="56" t="s">
        <v>118</v>
      </c>
      <c r="C59" s="53" t="s">
        <v>117</v>
      </c>
      <c r="D59" s="54" t="s">
        <v>176</v>
      </c>
      <c r="E59" s="54">
        <v>1</v>
      </c>
      <c r="F59" s="55">
        <f>5281.48</f>
        <v>5281.48</v>
      </c>
      <c r="G59" s="153"/>
      <c r="H59" s="7"/>
    </row>
    <row r="60" spans="1:8" ht="16.5" x14ac:dyDescent="0.25">
      <c r="A60" s="51">
        <v>56</v>
      </c>
      <c r="B60" s="56" t="s">
        <v>119</v>
      </c>
      <c r="C60" s="53" t="s">
        <v>117</v>
      </c>
      <c r="D60" s="54" t="s">
        <v>176</v>
      </c>
      <c r="E60" s="54">
        <v>1</v>
      </c>
      <c r="F60" s="55">
        <f>5281.48</f>
        <v>5281.48</v>
      </c>
      <c r="G60" s="153"/>
      <c r="H60" s="7"/>
    </row>
    <row r="61" spans="1:8" ht="33" x14ac:dyDescent="0.25">
      <c r="A61" s="51">
        <v>57</v>
      </c>
      <c r="B61" s="56" t="s">
        <v>121</v>
      </c>
      <c r="C61" s="53" t="s">
        <v>120</v>
      </c>
      <c r="D61" s="54" t="s">
        <v>176</v>
      </c>
      <c r="E61" s="54">
        <v>1</v>
      </c>
      <c r="F61" s="55">
        <f>27662.82</f>
        <v>27662.82</v>
      </c>
      <c r="G61" s="153"/>
      <c r="H61" s="7"/>
    </row>
    <row r="62" spans="1:8" ht="16.5" x14ac:dyDescent="0.25">
      <c r="A62" s="51">
        <v>58</v>
      </c>
      <c r="B62" s="56" t="s">
        <v>123</v>
      </c>
      <c r="C62" s="53" t="s">
        <v>122</v>
      </c>
      <c r="D62" s="54" t="s">
        <v>176</v>
      </c>
      <c r="E62" s="54">
        <v>1</v>
      </c>
      <c r="F62" s="55">
        <f>48678.33</f>
        <v>48678.33</v>
      </c>
      <c r="G62" s="153"/>
      <c r="H62" s="7"/>
    </row>
    <row r="63" spans="1:8" ht="16.5" x14ac:dyDescent="0.25">
      <c r="A63" s="51">
        <v>59</v>
      </c>
      <c r="B63" s="56" t="s">
        <v>125</v>
      </c>
      <c r="C63" s="53" t="s">
        <v>124</v>
      </c>
      <c r="D63" s="54" t="s">
        <v>176</v>
      </c>
      <c r="E63" s="54">
        <v>1</v>
      </c>
      <c r="F63" s="55">
        <f>18009</f>
        <v>18009</v>
      </c>
      <c r="G63" s="154"/>
      <c r="H63" s="7"/>
    </row>
    <row r="64" spans="1:8" ht="16.5" customHeight="1" x14ac:dyDescent="0.25">
      <c r="A64" s="150" t="s">
        <v>127</v>
      </c>
      <c r="B64" s="151"/>
      <c r="C64" s="151"/>
      <c r="D64" s="151"/>
      <c r="E64" s="151"/>
      <c r="F64" s="151"/>
      <c r="G64" s="155"/>
      <c r="H64" s="35"/>
    </row>
    <row r="65" spans="1:8" ht="16.5" x14ac:dyDescent="0.25">
      <c r="A65" s="51">
        <v>60</v>
      </c>
      <c r="B65" s="56" t="s">
        <v>128</v>
      </c>
      <c r="C65" s="53" t="s">
        <v>126</v>
      </c>
      <c r="D65" s="54" t="s">
        <v>176</v>
      </c>
      <c r="E65" s="54">
        <v>1</v>
      </c>
      <c r="F65" s="55">
        <f>2001</f>
        <v>2001</v>
      </c>
      <c r="G65" s="152" t="s">
        <v>984</v>
      </c>
      <c r="H65" s="7"/>
    </row>
    <row r="66" spans="1:8" ht="16.5" x14ac:dyDescent="0.25">
      <c r="A66" s="51">
        <v>61</v>
      </c>
      <c r="B66" s="56" t="s">
        <v>130</v>
      </c>
      <c r="C66" s="53" t="s">
        <v>129</v>
      </c>
      <c r="D66" s="54" t="s">
        <v>176</v>
      </c>
      <c r="E66" s="54">
        <v>1</v>
      </c>
      <c r="F66" s="55">
        <f>200156.09</f>
        <v>200156.09</v>
      </c>
      <c r="G66" s="153"/>
      <c r="H66" s="7"/>
    </row>
    <row r="67" spans="1:8" ht="16.5" x14ac:dyDescent="0.25">
      <c r="A67" s="51">
        <v>62</v>
      </c>
      <c r="B67" s="56" t="s">
        <v>132</v>
      </c>
      <c r="C67" s="53" t="s">
        <v>131</v>
      </c>
      <c r="D67" s="54" t="s">
        <v>176</v>
      </c>
      <c r="E67" s="54">
        <v>1</v>
      </c>
      <c r="F67" s="55">
        <f>66721.31</f>
        <v>66721.31</v>
      </c>
      <c r="G67" s="153"/>
      <c r="H67" s="7"/>
    </row>
    <row r="68" spans="1:8" ht="16.5" x14ac:dyDescent="0.25">
      <c r="A68" s="51">
        <v>63</v>
      </c>
      <c r="B68" s="56" t="s">
        <v>134</v>
      </c>
      <c r="C68" s="53" t="s">
        <v>133</v>
      </c>
      <c r="D68" s="54" t="s">
        <v>176</v>
      </c>
      <c r="E68" s="54">
        <v>1</v>
      </c>
      <c r="F68" s="55">
        <f>42121.72</f>
        <v>42121.72</v>
      </c>
      <c r="G68" s="153"/>
      <c r="H68" s="7"/>
    </row>
    <row r="69" spans="1:8" ht="16.5" x14ac:dyDescent="0.25">
      <c r="A69" s="51">
        <v>64</v>
      </c>
      <c r="B69" s="56" t="s">
        <v>136</v>
      </c>
      <c r="C69" s="53" t="s">
        <v>135</v>
      </c>
      <c r="D69" s="54" t="s">
        <v>176</v>
      </c>
      <c r="E69" s="54">
        <v>1</v>
      </c>
      <c r="F69" s="55">
        <f>30000</f>
        <v>30000</v>
      </c>
      <c r="G69" s="153"/>
      <c r="H69" s="7"/>
    </row>
    <row r="70" spans="1:8" ht="16.5" x14ac:dyDescent="0.25">
      <c r="A70" s="51">
        <v>65</v>
      </c>
      <c r="B70" s="56" t="s">
        <v>138</v>
      </c>
      <c r="C70" s="53" t="s">
        <v>137</v>
      </c>
      <c r="D70" s="54" t="s">
        <v>176</v>
      </c>
      <c r="E70" s="54">
        <v>1</v>
      </c>
      <c r="F70" s="55">
        <f>25012.5</f>
        <v>25012.5</v>
      </c>
      <c r="G70" s="153"/>
      <c r="H70" s="7"/>
    </row>
    <row r="71" spans="1:8" ht="16.5" x14ac:dyDescent="0.25">
      <c r="A71" s="51">
        <v>66</v>
      </c>
      <c r="B71" s="56" t="s">
        <v>140</v>
      </c>
      <c r="C71" s="53" t="s">
        <v>139</v>
      </c>
      <c r="D71" s="54" t="s">
        <v>176</v>
      </c>
      <c r="E71" s="54">
        <v>1</v>
      </c>
      <c r="F71" s="55">
        <f>5002.5</f>
        <v>5002.5</v>
      </c>
      <c r="G71" s="153"/>
      <c r="H71" s="7"/>
    </row>
    <row r="72" spans="1:8" ht="33" x14ac:dyDescent="0.25">
      <c r="A72" s="51">
        <v>67</v>
      </c>
      <c r="B72" s="56" t="s">
        <v>142</v>
      </c>
      <c r="C72" s="53" t="s">
        <v>141</v>
      </c>
      <c r="D72" s="54" t="s">
        <v>176</v>
      </c>
      <c r="E72" s="54">
        <v>1</v>
      </c>
      <c r="F72" s="55">
        <f>1167938.88</f>
        <v>1167938.8799999999</v>
      </c>
      <c r="G72" s="153"/>
      <c r="H72" s="7"/>
    </row>
    <row r="73" spans="1:8" ht="16.5" x14ac:dyDescent="0.25">
      <c r="A73" s="51">
        <v>68</v>
      </c>
      <c r="B73" s="56" t="s">
        <v>144</v>
      </c>
      <c r="C73" s="53" t="s">
        <v>143</v>
      </c>
      <c r="D73" s="54" t="s">
        <v>176</v>
      </c>
      <c r="E73" s="54">
        <v>1</v>
      </c>
      <c r="F73" s="55">
        <f>30015</f>
        <v>30015</v>
      </c>
      <c r="G73" s="153"/>
      <c r="H73" s="7"/>
    </row>
    <row r="74" spans="1:8" s="69" customFormat="1" ht="16.5" x14ac:dyDescent="0.25">
      <c r="A74" s="51">
        <v>69</v>
      </c>
      <c r="B74" s="64" t="s">
        <v>146</v>
      </c>
      <c r="C74" s="65" t="s">
        <v>145</v>
      </c>
      <c r="D74" s="66" t="s">
        <v>176</v>
      </c>
      <c r="E74" s="66">
        <v>1</v>
      </c>
      <c r="F74" s="67">
        <f>63458.71</f>
        <v>63458.71</v>
      </c>
      <c r="G74" s="153"/>
      <c r="H74" s="68"/>
    </row>
    <row r="75" spans="1:8" ht="16.5" x14ac:dyDescent="0.25">
      <c r="A75" s="51">
        <v>70</v>
      </c>
      <c r="B75" s="56" t="s">
        <v>147</v>
      </c>
      <c r="C75" s="53" t="s">
        <v>145</v>
      </c>
      <c r="D75" s="54" t="s">
        <v>176</v>
      </c>
      <c r="E75" s="54">
        <v>1</v>
      </c>
      <c r="F75" s="55">
        <f>63458.71</f>
        <v>63458.71</v>
      </c>
      <c r="G75" s="153"/>
      <c r="H75" s="7"/>
    </row>
    <row r="76" spans="1:8" ht="16.5" x14ac:dyDescent="0.25">
      <c r="A76" s="51">
        <v>71</v>
      </c>
      <c r="B76" s="56" t="s">
        <v>149</v>
      </c>
      <c r="C76" s="53" t="s">
        <v>148</v>
      </c>
      <c r="D76" s="54" t="s">
        <v>176</v>
      </c>
      <c r="E76" s="54">
        <v>1</v>
      </c>
      <c r="F76" s="55">
        <f>10005</f>
        <v>10005</v>
      </c>
      <c r="G76" s="153"/>
      <c r="H76" s="7"/>
    </row>
    <row r="77" spans="1:8" ht="16.5" x14ac:dyDescent="0.25">
      <c r="A77" s="51">
        <v>72</v>
      </c>
      <c r="B77" s="56" t="s">
        <v>151</v>
      </c>
      <c r="C77" s="53" t="s">
        <v>150</v>
      </c>
      <c r="D77" s="54" t="s">
        <v>176</v>
      </c>
      <c r="E77" s="54">
        <v>1</v>
      </c>
      <c r="F77" s="55">
        <f>50025</f>
        <v>50025</v>
      </c>
      <c r="G77" s="153"/>
      <c r="H77" s="7"/>
    </row>
    <row r="78" spans="1:8" ht="33" x14ac:dyDescent="0.25">
      <c r="A78" s="51">
        <v>73</v>
      </c>
      <c r="B78" s="56" t="s">
        <v>153</v>
      </c>
      <c r="C78" s="53" t="s">
        <v>152</v>
      </c>
      <c r="D78" s="54" t="s">
        <v>176</v>
      </c>
      <c r="E78" s="54">
        <v>1</v>
      </c>
      <c r="F78" s="55">
        <f>779397.5</f>
        <v>779397.5</v>
      </c>
      <c r="G78" s="153"/>
      <c r="H78" s="7"/>
    </row>
    <row r="79" spans="1:8" ht="16.5" x14ac:dyDescent="0.25">
      <c r="A79" s="51">
        <v>74</v>
      </c>
      <c r="B79" s="56" t="s">
        <v>155</v>
      </c>
      <c r="C79" s="53" t="s">
        <v>154</v>
      </c>
      <c r="D79" s="54" t="s">
        <v>176</v>
      </c>
      <c r="E79" s="54">
        <v>1</v>
      </c>
      <c r="F79" s="55">
        <f>228612.17</f>
        <v>228612.17</v>
      </c>
      <c r="G79" s="153"/>
      <c r="H79" s="7"/>
    </row>
    <row r="80" spans="1:8" ht="33" x14ac:dyDescent="0.25">
      <c r="A80" s="51">
        <v>75</v>
      </c>
      <c r="B80" s="56" t="s">
        <v>157</v>
      </c>
      <c r="C80" s="53" t="s">
        <v>156</v>
      </c>
      <c r="D80" s="54" t="s">
        <v>176</v>
      </c>
      <c r="E80" s="54">
        <v>1</v>
      </c>
      <c r="F80" s="55">
        <f>20000</f>
        <v>20000</v>
      </c>
      <c r="G80" s="153"/>
      <c r="H80" s="7"/>
    </row>
    <row r="81" spans="1:8" ht="33" x14ac:dyDescent="0.25">
      <c r="A81" s="51">
        <v>76</v>
      </c>
      <c r="B81" s="56" t="s">
        <v>159</v>
      </c>
      <c r="C81" s="53" t="s">
        <v>158</v>
      </c>
      <c r="D81" s="54" t="s">
        <v>176</v>
      </c>
      <c r="E81" s="54">
        <v>1</v>
      </c>
      <c r="F81" s="55">
        <f>130000</f>
        <v>130000</v>
      </c>
      <c r="G81" s="153"/>
      <c r="H81" s="7"/>
    </row>
    <row r="82" spans="1:8" s="69" customFormat="1" ht="16.5" x14ac:dyDescent="0.25">
      <c r="A82" s="51">
        <v>77</v>
      </c>
      <c r="B82" s="64" t="s">
        <v>161</v>
      </c>
      <c r="C82" s="65" t="s">
        <v>160</v>
      </c>
      <c r="D82" s="66" t="s">
        <v>176</v>
      </c>
      <c r="E82" s="66">
        <v>1</v>
      </c>
      <c r="F82" s="67">
        <f>50000</f>
        <v>50000</v>
      </c>
      <c r="G82" s="153"/>
      <c r="H82" s="68"/>
    </row>
    <row r="83" spans="1:8" ht="16.5" x14ac:dyDescent="0.25">
      <c r="A83" s="51">
        <v>78</v>
      </c>
      <c r="B83" s="56" t="s">
        <v>163</v>
      </c>
      <c r="C83" s="53" t="s">
        <v>162</v>
      </c>
      <c r="D83" s="54" t="s">
        <v>176</v>
      </c>
      <c r="E83" s="54">
        <v>1</v>
      </c>
      <c r="F83" s="55">
        <f>3001.5</f>
        <v>3001.5</v>
      </c>
      <c r="G83" s="153"/>
      <c r="H83" s="7"/>
    </row>
    <row r="84" spans="1:8" s="69" customFormat="1" ht="16.5" x14ac:dyDescent="0.25">
      <c r="A84" s="51">
        <v>79</v>
      </c>
      <c r="B84" s="64" t="s">
        <v>165</v>
      </c>
      <c r="C84" s="65" t="s">
        <v>164</v>
      </c>
      <c r="D84" s="66" t="s">
        <v>176</v>
      </c>
      <c r="E84" s="66">
        <v>1</v>
      </c>
      <c r="F84" s="67">
        <f>25000</f>
        <v>25000</v>
      </c>
      <c r="G84" s="153"/>
      <c r="H84" s="68"/>
    </row>
    <row r="85" spans="1:8" ht="16.5" x14ac:dyDescent="0.25">
      <c r="A85" s="51">
        <v>80</v>
      </c>
      <c r="B85" s="56" t="s">
        <v>167</v>
      </c>
      <c r="C85" s="53" t="s">
        <v>166</v>
      </c>
      <c r="D85" s="54" t="s">
        <v>176</v>
      </c>
      <c r="E85" s="54">
        <v>1</v>
      </c>
      <c r="F85" s="55">
        <f>457321.55</f>
        <v>457321.55</v>
      </c>
      <c r="G85" s="153"/>
      <c r="H85" s="7"/>
    </row>
    <row r="86" spans="1:8" ht="33" x14ac:dyDescent="0.25">
      <c r="A86" s="51">
        <v>81</v>
      </c>
      <c r="B86" s="56" t="s">
        <v>169</v>
      </c>
      <c r="C86" s="53" t="s">
        <v>168</v>
      </c>
      <c r="D86" s="54" t="s">
        <v>176</v>
      </c>
      <c r="E86" s="54">
        <v>1</v>
      </c>
      <c r="F86" s="55">
        <f>46439.21</f>
        <v>46439.21</v>
      </c>
      <c r="G86" s="153"/>
      <c r="H86" s="7"/>
    </row>
    <row r="87" spans="1:8" ht="16.5" x14ac:dyDescent="0.25">
      <c r="A87" s="51">
        <v>82</v>
      </c>
      <c r="B87" s="56" t="s">
        <v>171</v>
      </c>
      <c r="C87" s="53" t="s">
        <v>170</v>
      </c>
      <c r="D87" s="54" t="s">
        <v>176</v>
      </c>
      <c r="E87" s="54">
        <v>1</v>
      </c>
      <c r="F87" s="55">
        <f>12006</f>
        <v>12006</v>
      </c>
      <c r="G87" s="153"/>
      <c r="H87" s="7"/>
    </row>
    <row r="88" spans="1:8" ht="16.5" x14ac:dyDescent="0.25">
      <c r="A88" s="51">
        <v>83</v>
      </c>
      <c r="B88" s="56" t="s">
        <v>173</v>
      </c>
      <c r="C88" s="53" t="s">
        <v>172</v>
      </c>
      <c r="D88" s="54" t="s">
        <v>176</v>
      </c>
      <c r="E88" s="54">
        <v>1</v>
      </c>
      <c r="F88" s="55">
        <f>2001</f>
        <v>2001</v>
      </c>
      <c r="G88" s="153"/>
      <c r="H88" s="7"/>
    </row>
    <row r="89" spans="1:8" ht="16.5" x14ac:dyDescent="0.25">
      <c r="A89" s="51">
        <v>84</v>
      </c>
      <c r="B89" s="56" t="s">
        <v>175</v>
      </c>
      <c r="C89" s="53" t="s">
        <v>174</v>
      </c>
      <c r="D89" s="54" t="s">
        <v>176</v>
      </c>
      <c r="E89" s="54">
        <v>1</v>
      </c>
      <c r="F89" s="55">
        <f>221668.54</f>
        <v>221668.54</v>
      </c>
      <c r="G89" s="154"/>
      <c r="H89" s="7"/>
    </row>
  </sheetData>
  <autoFilter ref="A3:F89" xr:uid="{00000000-0009-0000-0000-000000000000}"/>
  <mergeCells count="5">
    <mergeCell ref="A1:G1"/>
    <mergeCell ref="A4:G4"/>
    <mergeCell ref="G5:G63"/>
    <mergeCell ref="G65:G89"/>
    <mergeCell ref="A64:G64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G46"/>
  <sheetViews>
    <sheetView tabSelected="1" view="pageBreakPreview" zoomScale="90" zoomScaleNormal="100" zoomScaleSheetLayoutView="90" workbookViewId="0">
      <selection activeCell="F34" sqref="F34"/>
    </sheetView>
  </sheetViews>
  <sheetFormatPr defaultColWidth="9.140625" defaultRowHeight="15.75" x14ac:dyDescent="0.25"/>
  <cols>
    <col min="1" max="1" width="5.28515625" style="82" customWidth="1"/>
    <col min="2" max="2" width="17.42578125" style="85" customWidth="1"/>
    <col min="3" max="3" width="48.7109375" style="82" customWidth="1"/>
    <col min="4" max="4" width="9.7109375" style="113" customWidth="1"/>
    <col min="5" max="5" width="16.140625" style="88" customWidth="1"/>
    <col min="6" max="6" width="57.140625" style="83" customWidth="1"/>
    <col min="7" max="7" width="5.140625" style="82" hidden="1" customWidth="1"/>
    <col min="8" max="16384" width="9.140625" style="82"/>
  </cols>
  <sheetData>
    <row r="1" spans="1:7" x14ac:dyDescent="0.25">
      <c r="A1" s="157" t="s">
        <v>1033</v>
      </c>
      <c r="B1" s="157"/>
      <c r="C1" s="157"/>
      <c r="D1" s="157"/>
      <c r="E1" s="157"/>
      <c r="F1" s="157"/>
    </row>
    <row r="2" spans="1:7" x14ac:dyDescent="0.25">
      <c r="A2" s="86"/>
      <c r="B2" s="87"/>
      <c r="C2" s="86"/>
      <c r="D2" s="110"/>
      <c r="E2" s="89"/>
      <c r="F2" s="86"/>
    </row>
    <row r="3" spans="1:7" ht="31.5" x14ac:dyDescent="0.25">
      <c r="A3" s="84" t="s">
        <v>0</v>
      </c>
      <c r="B3" s="90" t="s">
        <v>1</v>
      </c>
      <c r="C3" s="84" t="s">
        <v>2</v>
      </c>
      <c r="D3" s="111" t="s">
        <v>3</v>
      </c>
      <c r="E3" s="91" t="s">
        <v>4</v>
      </c>
      <c r="F3" s="92" t="s">
        <v>8</v>
      </c>
    </row>
    <row r="4" spans="1:7" s="148" customFormat="1" x14ac:dyDescent="0.25">
      <c r="A4" s="143">
        <v>1</v>
      </c>
      <c r="B4" s="144" t="s">
        <v>1003</v>
      </c>
      <c r="C4" s="145" t="s">
        <v>1000</v>
      </c>
      <c r="D4" s="146">
        <v>1</v>
      </c>
      <c r="E4" s="147">
        <v>29239.89</v>
      </c>
      <c r="F4" s="137" t="s">
        <v>1023</v>
      </c>
    </row>
    <row r="5" spans="1:7" s="148" customFormat="1" ht="18" customHeight="1" x14ac:dyDescent="0.25">
      <c r="A5" s="143">
        <v>2</v>
      </c>
      <c r="B5" s="144" t="s">
        <v>1001</v>
      </c>
      <c r="C5" s="145" t="s">
        <v>998</v>
      </c>
      <c r="D5" s="146">
        <v>1</v>
      </c>
      <c r="E5" s="147">
        <v>40000</v>
      </c>
      <c r="F5" s="137" t="s">
        <v>1023</v>
      </c>
    </row>
    <row r="6" spans="1:7" s="148" customFormat="1" x14ac:dyDescent="0.25">
      <c r="A6" s="143">
        <v>3</v>
      </c>
      <c r="B6" s="144" t="s">
        <v>1002</v>
      </c>
      <c r="C6" s="145" t="s">
        <v>999</v>
      </c>
      <c r="D6" s="146">
        <v>1</v>
      </c>
      <c r="E6" s="147">
        <v>40000</v>
      </c>
      <c r="F6" s="137" t="s">
        <v>1023</v>
      </c>
    </row>
    <row r="7" spans="1:7" x14ac:dyDescent="0.25">
      <c r="A7" s="143">
        <v>4</v>
      </c>
      <c r="B7" s="120" t="s">
        <v>1035</v>
      </c>
      <c r="C7" s="93" t="s">
        <v>1034</v>
      </c>
      <c r="D7" s="117">
        <v>1</v>
      </c>
      <c r="E7" s="114">
        <v>24886.400000000001</v>
      </c>
      <c r="F7" s="137" t="s">
        <v>1023</v>
      </c>
    </row>
    <row r="8" spans="1:7" x14ac:dyDescent="0.25">
      <c r="A8" s="143">
        <v>5</v>
      </c>
      <c r="B8" s="94"/>
      <c r="C8" s="115" t="s">
        <v>1018</v>
      </c>
      <c r="D8" s="118">
        <v>1</v>
      </c>
      <c r="E8" s="116">
        <v>1879.69</v>
      </c>
      <c r="F8" s="137" t="s">
        <v>1023</v>
      </c>
      <c r="G8" s="95"/>
    </row>
    <row r="9" spans="1:7" x14ac:dyDescent="0.25">
      <c r="A9" s="143">
        <v>6</v>
      </c>
      <c r="B9" s="121"/>
      <c r="C9" s="122" t="s">
        <v>1036</v>
      </c>
      <c r="D9" s="123">
        <v>1</v>
      </c>
      <c r="E9" s="124">
        <v>1277.3</v>
      </c>
      <c r="F9" s="137" t="s">
        <v>1023</v>
      </c>
      <c r="G9" s="95"/>
    </row>
    <row r="10" spans="1:7" x14ac:dyDescent="0.25">
      <c r="A10" s="143">
        <v>7</v>
      </c>
      <c r="B10" s="94"/>
      <c r="C10" s="115" t="s">
        <v>1019</v>
      </c>
      <c r="D10" s="118">
        <v>8</v>
      </c>
      <c r="E10" s="116">
        <v>28.16</v>
      </c>
      <c r="F10" s="137" t="s">
        <v>1023</v>
      </c>
      <c r="G10" s="96"/>
    </row>
    <row r="11" spans="1:7" x14ac:dyDescent="0.25">
      <c r="A11" s="143">
        <v>8</v>
      </c>
      <c r="B11" s="94"/>
      <c r="C11" s="115" t="s">
        <v>1020</v>
      </c>
      <c r="D11" s="119">
        <v>5</v>
      </c>
      <c r="E11" s="116">
        <v>11666.65</v>
      </c>
      <c r="F11" s="137" t="s">
        <v>1023</v>
      </c>
    </row>
    <row r="12" spans="1:7" s="97" customFormat="1" x14ac:dyDescent="0.25">
      <c r="A12" s="143">
        <v>9</v>
      </c>
      <c r="B12" s="125" t="s">
        <v>1038</v>
      </c>
      <c r="C12" s="126" t="s">
        <v>1006</v>
      </c>
      <c r="D12" s="127">
        <v>1</v>
      </c>
      <c r="E12" s="128">
        <v>1450</v>
      </c>
      <c r="F12" s="137" t="s">
        <v>1023</v>
      </c>
    </row>
    <row r="13" spans="1:7" s="97" customFormat="1" x14ac:dyDescent="0.25">
      <c r="A13" s="143">
        <v>10</v>
      </c>
      <c r="B13" s="125" t="s">
        <v>1039</v>
      </c>
      <c r="C13" s="126" t="s">
        <v>1007</v>
      </c>
      <c r="D13" s="127">
        <v>2</v>
      </c>
      <c r="E13" s="128">
        <v>2926</v>
      </c>
      <c r="F13" s="137" t="s">
        <v>1023</v>
      </c>
    </row>
    <row r="14" spans="1:7" s="97" customFormat="1" x14ac:dyDescent="0.25">
      <c r="A14" s="143">
        <v>11</v>
      </c>
      <c r="B14" s="125" t="s">
        <v>1037</v>
      </c>
      <c r="C14" s="126" t="s">
        <v>1008</v>
      </c>
      <c r="D14" s="127">
        <v>1</v>
      </c>
      <c r="E14" s="128">
        <v>2779</v>
      </c>
      <c r="F14" s="137" t="s">
        <v>1023</v>
      </c>
    </row>
    <row r="15" spans="1:7" s="97" customFormat="1" x14ac:dyDescent="0.25">
      <c r="A15" s="143">
        <v>12</v>
      </c>
      <c r="B15" s="129" t="s">
        <v>1040</v>
      </c>
      <c r="C15" s="126" t="s">
        <v>1009</v>
      </c>
      <c r="D15" s="127">
        <v>1</v>
      </c>
      <c r="E15" s="128">
        <v>654.03</v>
      </c>
      <c r="F15" s="137" t="s">
        <v>1023</v>
      </c>
    </row>
    <row r="16" spans="1:7" ht="15.75" customHeight="1" x14ac:dyDescent="0.25">
      <c r="A16" s="143">
        <v>13</v>
      </c>
      <c r="B16" s="130" t="s">
        <v>1041</v>
      </c>
      <c r="C16" s="131" t="s">
        <v>1005</v>
      </c>
      <c r="D16" s="132">
        <v>4</v>
      </c>
      <c r="E16" s="133">
        <v>4</v>
      </c>
      <c r="F16" s="137" t="s">
        <v>1023</v>
      </c>
    </row>
    <row r="17" spans="1:6" s="97" customFormat="1" ht="15.75" customHeight="1" x14ac:dyDescent="0.25">
      <c r="A17" s="143">
        <v>14</v>
      </c>
      <c r="B17" s="134" t="s">
        <v>1042</v>
      </c>
      <c r="C17" s="135" t="s">
        <v>1021</v>
      </c>
      <c r="D17" s="132">
        <v>1</v>
      </c>
      <c r="E17" s="136">
        <v>2950</v>
      </c>
      <c r="F17" s="137" t="s">
        <v>1023</v>
      </c>
    </row>
    <row r="18" spans="1:6" s="97" customFormat="1" ht="15.75" customHeight="1" x14ac:dyDescent="0.25">
      <c r="A18" s="143">
        <v>15</v>
      </c>
      <c r="B18" s="138" t="s">
        <v>1043</v>
      </c>
      <c r="C18" s="135" t="s">
        <v>1022</v>
      </c>
      <c r="D18" s="132">
        <v>1</v>
      </c>
      <c r="E18" s="136">
        <v>991.2</v>
      </c>
      <c r="F18" s="137" t="s">
        <v>1023</v>
      </c>
    </row>
    <row r="19" spans="1:6" s="97" customFormat="1" x14ac:dyDescent="0.25">
      <c r="A19" s="143">
        <v>16</v>
      </c>
      <c r="B19" s="130" t="s">
        <v>1010</v>
      </c>
      <c r="C19" s="139" t="s">
        <v>1011</v>
      </c>
      <c r="D19" s="132">
        <v>1</v>
      </c>
      <c r="E19" s="140">
        <v>3284</v>
      </c>
      <c r="F19" s="137" t="s">
        <v>1023</v>
      </c>
    </row>
    <row r="20" spans="1:6" s="97" customFormat="1" x14ac:dyDescent="0.25">
      <c r="A20" s="143">
        <v>17</v>
      </c>
      <c r="B20" s="141" t="s">
        <v>1044</v>
      </c>
      <c r="C20" s="142" t="s">
        <v>1004</v>
      </c>
      <c r="D20" s="132">
        <v>1</v>
      </c>
      <c r="E20" s="133">
        <v>2000</v>
      </c>
      <c r="F20" s="137" t="s">
        <v>1023</v>
      </c>
    </row>
    <row r="21" spans="1:6" s="97" customFormat="1" x14ac:dyDescent="0.25">
      <c r="A21" s="143">
        <v>18</v>
      </c>
      <c r="B21" s="130" t="s">
        <v>1012</v>
      </c>
      <c r="C21" s="139" t="s">
        <v>1013</v>
      </c>
      <c r="D21" s="132">
        <v>1</v>
      </c>
      <c r="E21" s="140">
        <v>4326</v>
      </c>
      <c r="F21" s="137" t="s">
        <v>1023</v>
      </c>
    </row>
    <row r="22" spans="1:6" s="97" customFormat="1" ht="16.5" customHeight="1" x14ac:dyDescent="0.25">
      <c r="A22" s="143">
        <v>19</v>
      </c>
      <c r="B22" s="130" t="s">
        <v>1014</v>
      </c>
      <c r="C22" s="139" t="s">
        <v>1015</v>
      </c>
      <c r="D22" s="132">
        <v>1</v>
      </c>
      <c r="E22" s="140">
        <v>6437</v>
      </c>
      <c r="F22" s="137" t="s">
        <v>1023</v>
      </c>
    </row>
    <row r="23" spans="1:6" s="97" customFormat="1" x14ac:dyDescent="0.25">
      <c r="A23" s="143">
        <v>20</v>
      </c>
      <c r="B23" s="130" t="s">
        <v>1016</v>
      </c>
      <c r="C23" s="139" t="s">
        <v>1017</v>
      </c>
      <c r="D23" s="132">
        <v>1</v>
      </c>
      <c r="E23" s="140">
        <v>6748</v>
      </c>
      <c r="F23" s="137" t="s">
        <v>1023</v>
      </c>
    </row>
    <row r="24" spans="1:6" x14ac:dyDescent="0.25">
      <c r="A24" s="143">
        <v>21</v>
      </c>
      <c r="B24" s="99" t="s">
        <v>1046</v>
      </c>
      <c r="C24" s="100" t="s">
        <v>1045</v>
      </c>
      <c r="D24" s="112">
        <v>1</v>
      </c>
      <c r="E24" s="101">
        <v>24290</v>
      </c>
      <c r="F24" s="137" t="s">
        <v>1023</v>
      </c>
    </row>
    <row r="25" spans="1:6" x14ac:dyDescent="0.25">
      <c r="A25" s="143">
        <v>22</v>
      </c>
      <c r="B25" s="99" t="s">
        <v>1047</v>
      </c>
      <c r="C25" s="82" t="s">
        <v>1054</v>
      </c>
      <c r="D25" s="112">
        <v>1</v>
      </c>
      <c r="E25" s="101">
        <v>1520</v>
      </c>
      <c r="F25" s="137" t="s">
        <v>1023</v>
      </c>
    </row>
    <row r="26" spans="1:6" x14ac:dyDescent="0.25">
      <c r="A26" s="143">
        <v>23</v>
      </c>
      <c r="B26" s="99" t="s">
        <v>1048</v>
      </c>
      <c r="C26" s="100" t="s">
        <v>1055</v>
      </c>
      <c r="D26" s="172">
        <v>1</v>
      </c>
      <c r="E26" s="101">
        <v>1299</v>
      </c>
      <c r="F26" s="137" t="s">
        <v>1023</v>
      </c>
    </row>
    <row r="27" spans="1:6" x14ac:dyDescent="0.25">
      <c r="A27" s="143">
        <v>24</v>
      </c>
      <c r="B27" s="99" t="s">
        <v>1049</v>
      </c>
      <c r="C27" s="100" t="s">
        <v>1056</v>
      </c>
      <c r="D27" s="172">
        <v>1</v>
      </c>
      <c r="E27" s="101">
        <v>3100</v>
      </c>
      <c r="F27" s="137" t="s">
        <v>1023</v>
      </c>
    </row>
    <row r="28" spans="1:6" x14ac:dyDescent="0.25">
      <c r="A28" s="143">
        <v>25</v>
      </c>
      <c r="B28" s="99" t="s">
        <v>1050</v>
      </c>
      <c r="C28" s="100" t="s">
        <v>1057</v>
      </c>
      <c r="D28" s="172">
        <v>1</v>
      </c>
      <c r="E28" s="101">
        <v>3500</v>
      </c>
      <c r="F28" s="137" t="s">
        <v>1023</v>
      </c>
    </row>
    <row r="29" spans="1:6" x14ac:dyDescent="0.25">
      <c r="A29" s="143">
        <v>26</v>
      </c>
      <c r="B29" s="99" t="s">
        <v>1051</v>
      </c>
      <c r="C29" s="100" t="s">
        <v>1058</v>
      </c>
      <c r="D29" s="172">
        <v>1</v>
      </c>
      <c r="E29" s="101">
        <v>1550</v>
      </c>
      <c r="F29" s="137" t="s">
        <v>1023</v>
      </c>
    </row>
    <row r="30" spans="1:6" x14ac:dyDescent="0.25">
      <c r="A30" s="143">
        <v>27</v>
      </c>
      <c r="B30" s="99" t="s">
        <v>1052</v>
      </c>
      <c r="C30" s="100" t="s">
        <v>1059</v>
      </c>
      <c r="D30" s="172">
        <v>1</v>
      </c>
      <c r="E30" s="101">
        <v>14.15</v>
      </c>
      <c r="F30" s="137" t="s">
        <v>1023</v>
      </c>
    </row>
    <row r="31" spans="1:6" x14ac:dyDescent="0.25">
      <c r="A31" s="143">
        <v>28</v>
      </c>
      <c r="B31" s="99" t="s">
        <v>1053</v>
      </c>
      <c r="C31" s="100" t="s">
        <v>1059</v>
      </c>
      <c r="D31" s="172">
        <v>1</v>
      </c>
      <c r="E31" s="101">
        <v>2501</v>
      </c>
      <c r="F31" s="137" t="s">
        <v>1023</v>
      </c>
    </row>
    <row r="32" spans="1:6" x14ac:dyDescent="0.25">
      <c r="A32" s="98"/>
      <c r="B32" s="99"/>
      <c r="C32" s="100"/>
      <c r="D32" s="172"/>
      <c r="E32" s="101"/>
      <c r="F32" s="102"/>
    </row>
    <row r="33" spans="1:7" x14ac:dyDescent="0.25">
      <c r="A33" s="98"/>
      <c r="B33" s="99"/>
      <c r="C33" s="100"/>
      <c r="D33" s="172"/>
      <c r="E33" s="101"/>
      <c r="F33" s="102"/>
    </row>
    <row r="34" spans="1:7" x14ac:dyDescent="0.25">
      <c r="A34" s="98"/>
      <c r="B34" s="99"/>
      <c r="C34" s="100"/>
      <c r="D34" s="172"/>
      <c r="E34" s="101"/>
      <c r="F34" s="102"/>
    </row>
    <row r="35" spans="1:7" x14ac:dyDescent="0.25">
      <c r="A35" s="98"/>
      <c r="B35" s="99"/>
      <c r="C35" s="100"/>
      <c r="D35" s="172"/>
      <c r="E35" s="101"/>
      <c r="F35" s="102"/>
    </row>
    <row r="36" spans="1:7" x14ac:dyDescent="0.25">
      <c r="A36" s="98"/>
      <c r="B36" s="99"/>
      <c r="C36" s="100"/>
      <c r="D36" s="172"/>
      <c r="E36" s="101"/>
      <c r="F36" s="102"/>
    </row>
    <row r="37" spans="1:7" x14ac:dyDescent="0.25">
      <c r="A37" s="159" t="s">
        <v>997</v>
      </c>
      <c r="B37" s="159"/>
      <c r="C37" s="159"/>
      <c r="D37" s="103">
        <f>SUM(D4:D36)</f>
        <v>43</v>
      </c>
      <c r="E37" s="103">
        <f>SUM(E4:E36)</f>
        <v>221301.47</v>
      </c>
      <c r="F37" s="92"/>
    </row>
    <row r="39" spans="1:7" s="106" customFormat="1" ht="30" customHeight="1" x14ac:dyDescent="0.25">
      <c r="A39" s="160" t="s">
        <v>1032</v>
      </c>
      <c r="B39" s="160"/>
      <c r="C39" s="160"/>
      <c r="D39" s="160"/>
      <c r="E39" s="160"/>
      <c r="F39" s="104"/>
      <c r="G39" s="105" t="s">
        <v>1024</v>
      </c>
    </row>
    <row r="40" spans="1:7" s="105" customFormat="1" x14ac:dyDescent="0.25">
      <c r="A40" s="158" t="s">
        <v>1025</v>
      </c>
      <c r="B40" s="158"/>
      <c r="C40" s="158"/>
      <c r="D40" s="158"/>
      <c r="E40" s="158"/>
      <c r="F40" s="107"/>
    </row>
    <row r="41" spans="1:7" s="105" customFormat="1" x14ac:dyDescent="0.25">
      <c r="A41" s="158" t="s">
        <v>1026</v>
      </c>
      <c r="B41" s="158"/>
      <c r="C41" s="158"/>
      <c r="D41" s="158"/>
      <c r="E41" s="158"/>
      <c r="F41" s="104">
        <v>0</v>
      </c>
      <c r="G41" s="105" t="s">
        <v>1024</v>
      </c>
    </row>
    <row r="42" spans="1:7" s="105" customFormat="1" x14ac:dyDescent="0.25">
      <c r="A42" s="158" t="s">
        <v>1027</v>
      </c>
      <c r="B42" s="158"/>
      <c r="C42" s="158"/>
      <c r="D42" s="158"/>
      <c r="E42" s="158"/>
      <c r="F42" s="108">
        <v>0</v>
      </c>
      <c r="G42" s="105" t="s">
        <v>1024</v>
      </c>
    </row>
    <row r="43" spans="1:7" s="105" customFormat="1" x14ac:dyDescent="0.25">
      <c r="A43" s="158" t="s">
        <v>1028</v>
      </c>
      <c r="B43" s="158"/>
      <c r="C43" s="158"/>
      <c r="D43" s="158"/>
      <c r="E43" s="158"/>
      <c r="F43" s="108">
        <v>0</v>
      </c>
      <c r="G43" s="109" t="s">
        <v>1024</v>
      </c>
    </row>
    <row r="44" spans="1:7" s="105" customFormat="1" x14ac:dyDescent="0.25">
      <c r="A44" s="158" t="s">
        <v>1029</v>
      </c>
      <c r="B44" s="158"/>
      <c r="C44" s="158"/>
      <c r="D44" s="158"/>
      <c r="E44" s="158"/>
      <c r="F44" s="108">
        <v>0</v>
      </c>
      <c r="G44" s="105" t="s">
        <v>1024</v>
      </c>
    </row>
    <row r="45" spans="1:7" s="105" customFormat="1" x14ac:dyDescent="0.25">
      <c r="A45" s="158" t="s">
        <v>1030</v>
      </c>
      <c r="B45" s="158"/>
      <c r="C45" s="158"/>
      <c r="D45" s="158"/>
      <c r="E45" s="158"/>
      <c r="F45" s="108">
        <v>0</v>
      </c>
      <c r="G45" s="105" t="s">
        <v>1024</v>
      </c>
    </row>
    <row r="46" spans="1:7" hidden="1" x14ac:dyDescent="0.25">
      <c r="A46" s="156" t="s">
        <v>1031</v>
      </c>
      <c r="B46" s="156"/>
      <c r="C46" s="156"/>
      <c r="D46" s="156"/>
      <c r="E46" s="156"/>
    </row>
  </sheetData>
  <autoFilter ref="A3:G37" xr:uid="{00000000-0009-0000-0000-000001000000}"/>
  <mergeCells count="10">
    <mergeCell ref="A46:E46"/>
    <mergeCell ref="A1:F1"/>
    <mergeCell ref="A43:E43"/>
    <mergeCell ref="A44:E44"/>
    <mergeCell ref="A45:E45"/>
    <mergeCell ref="A37:C37"/>
    <mergeCell ref="A39:E39"/>
    <mergeCell ref="A40:E40"/>
    <mergeCell ref="A41:E41"/>
    <mergeCell ref="A42:E42"/>
  </mergeCells>
  <pageMargins left="0.70866141732283472" right="0.70866141732283472" top="0.74803149606299213" bottom="0.74803149606299213" header="0.31496062992125984" footer="0.31496062992125984"/>
  <pageSetup paperSize="9" scale="84" fitToHeight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J212"/>
  <sheetViews>
    <sheetView view="pageBreakPreview" topLeftCell="A122" zoomScale="80" zoomScaleSheetLayoutView="80" workbookViewId="0">
      <selection activeCell="C210" sqref="C210"/>
    </sheetView>
  </sheetViews>
  <sheetFormatPr defaultColWidth="8.85546875" defaultRowHeight="15.75" x14ac:dyDescent="0.25"/>
  <cols>
    <col min="1" max="1" width="5.85546875" style="19" customWidth="1"/>
    <col min="2" max="2" width="19.28515625" style="19" customWidth="1"/>
    <col min="3" max="3" width="30.140625" style="19" customWidth="1"/>
    <col min="4" max="4" width="7.28515625" style="19" customWidth="1"/>
    <col min="5" max="5" width="6.85546875" style="19" customWidth="1"/>
    <col min="6" max="6" width="13.42578125" style="19" customWidth="1"/>
    <col min="7" max="7" width="26.85546875" style="27" customWidth="1"/>
    <col min="8" max="8" width="30.5703125" style="19" hidden="1" customWidth="1"/>
    <col min="9" max="9" width="36.7109375" style="76" customWidth="1"/>
    <col min="10" max="16384" width="8.85546875" style="19"/>
  </cols>
  <sheetData>
    <row r="1" spans="1:9" ht="36" customHeight="1" x14ac:dyDescent="0.25">
      <c r="A1" s="162" t="s">
        <v>996</v>
      </c>
      <c r="B1" s="162"/>
      <c r="C1" s="162"/>
      <c r="D1" s="162"/>
      <c r="E1" s="162"/>
      <c r="F1" s="162"/>
      <c r="G1" s="162"/>
      <c r="H1" s="162"/>
      <c r="I1" s="162"/>
    </row>
    <row r="2" spans="1:9" ht="47.25" x14ac:dyDescent="0.25">
      <c r="A2" s="2" t="s">
        <v>0</v>
      </c>
      <c r="B2" s="2" t="s">
        <v>1</v>
      </c>
      <c r="C2" s="2" t="s">
        <v>2</v>
      </c>
      <c r="D2" s="2" t="s">
        <v>179</v>
      </c>
      <c r="E2" s="2" t="s">
        <v>3</v>
      </c>
      <c r="F2" s="1" t="s">
        <v>4</v>
      </c>
      <c r="G2" s="18" t="s">
        <v>8</v>
      </c>
      <c r="H2" s="28" t="s">
        <v>961</v>
      </c>
      <c r="I2" s="28" t="s">
        <v>985</v>
      </c>
    </row>
    <row r="3" spans="1:9" s="63" customFormat="1" ht="31.5" hidden="1" x14ac:dyDescent="0.25">
      <c r="A3" s="17">
        <v>1</v>
      </c>
      <c r="B3" s="57" t="s">
        <v>629</v>
      </c>
      <c r="C3" s="57" t="s">
        <v>630</v>
      </c>
      <c r="D3" s="58" t="s">
        <v>176</v>
      </c>
      <c r="E3" s="59">
        <v>1</v>
      </c>
      <c r="F3" s="60">
        <v>91902.18</v>
      </c>
      <c r="G3" s="61" t="s">
        <v>969</v>
      </c>
      <c r="H3" s="62" t="s">
        <v>980</v>
      </c>
      <c r="I3" s="80" t="s">
        <v>986</v>
      </c>
    </row>
    <row r="4" spans="1:9" s="63" customFormat="1" ht="31.5" hidden="1" x14ac:dyDescent="0.25">
      <c r="A4" s="17">
        <v>3</v>
      </c>
      <c r="B4" s="57" t="s">
        <v>633</v>
      </c>
      <c r="C4" s="57" t="s">
        <v>630</v>
      </c>
      <c r="D4" s="58" t="s">
        <v>176</v>
      </c>
      <c r="E4" s="59">
        <v>1</v>
      </c>
      <c r="F4" s="60">
        <v>91902.18</v>
      </c>
      <c r="G4" s="61" t="s">
        <v>969</v>
      </c>
      <c r="H4" s="62" t="s">
        <v>980</v>
      </c>
      <c r="I4" s="80" t="s">
        <v>986</v>
      </c>
    </row>
    <row r="5" spans="1:9" ht="31.5" x14ac:dyDescent="0.25">
      <c r="A5" s="22">
        <v>1</v>
      </c>
      <c r="B5" s="21" t="s">
        <v>634</v>
      </c>
      <c r="C5" s="21" t="s">
        <v>635</v>
      </c>
      <c r="D5" s="22" t="s">
        <v>176</v>
      </c>
      <c r="E5" s="23">
        <v>1</v>
      </c>
      <c r="F5" s="24">
        <v>149449.44</v>
      </c>
      <c r="G5" s="39" t="s">
        <v>969</v>
      </c>
      <c r="H5" s="40"/>
      <c r="I5" s="79" t="s">
        <v>995</v>
      </c>
    </row>
    <row r="6" spans="1:9" ht="36" customHeight="1" x14ac:dyDescent="0.25">
      <c r="A6" s="22">
        <v>2</v>
      </c>
      <c r="B6" s="21" t="s">
        <v>638</v>
      </c>
      <c r="C6" s="21" t="s">
        <v>639</v>
      </c>
      <c r="D6" s="22" t="s">
        <v>176</v>
      </c>
      <c r="E6" s="23">
        <v>1</v>
      </c>
      <c r="F6" s="24">
        <v>245835</v>
      </c>
      <c r="G6" s="39" t="s">
        <v>969</v>
      </c>
      <c r="H6" s="40"/>
      <c r="I6" s="166" t="s">
        <v>987</v>
      </c>
    </row>
    <row r="7" spans="1:9" ht="31.5" customHeight="1" x14ac:dyDescent="0.25">
      <c r="A7" s="22">
        <v>3</v>
      </c>
      <c r="B7" s="21" t="s">
        <v>642</v>
      </c>
      <c r="C7" s="21" t="s">
        <v>643</v>
      </c>
      <c r="D7" s="22" t="s">
        <v>176</v>
      </c>
      <c r="E7" s="23">
        <v>1</v>
      </c>
      <c r="F7" s="24">
        <v>41004</v>
      </c>
      <c r="G7" s="39" t="s">
        <v>969</v>
      </c>
      <c r="H7" s="40"/>
      <c r="I7" s="166"/>
    </row>
    <row r="8" spans="1:9" ht="31.5" x14ac:dyDescent="0.25">
      <c r="A8" s="22">
        <v>4</v>
      </c>
      <c r="B8" s="21" t="s">
        <v>654</v>
      </c>
      <c r="C8" s="21" t="s">
        <v>655</v>
      </c>
      <c r="D8" s="22" t="s">
        <v>176</v>
      </c>
      <c r="E8" s="23">
        <v>1</v>
      </c>
      <c r="F8" s="24">
        <v>24237.29</v>
      </c>
      <c r="G8" s="39"/>
      <c r="H8" s="40"/>
      <c r="I8" s="165" t="s">
        <v>993</v>
      </c>
    </row>
    <row r="9" spans="1:9" ht="25.5" x14ac:dyDescent="0.25">
      <c r="A9" s="22">
        <v>5</v>
      </c>
      <c r="B9" s="21" t="s">
        <v>656</v>
      </c>
      <c r="C9" s="21" t="s">
        <v>657</v>
      </c>
      <c r="D9" s="22" t="s">
        <v>176</v>
      </c>
      <c r="E9" s="23">
        <v>1</v>
      </c>
      <c r="F9" s="24">
        <v>135729.97</v>
      </c>
      <c r="G9" s="39" t="s">
        <v>969</v>
      </c>
      <c r="H9" s="40"/>
      <c r="I9" s="163"/>
    </row>
    <row r="10" spans="1:9" ht="38.25" x14ac:dyDescent="0.25">
      <c r="A10" s="22">
        <v>6</v>
      </c>
      <c r="B10" s="21" t="s">
        <v>831</v>
      </c>
      <c r="C10" s="21" t="s">
        <v>832</v>
      </c>
      <c r="D10" s="22" t="s">
        <v>176</v>
      </c>
      <c r="E10" s="23">
        <v>1</v>
      </c>
      <c r="F10" s="24">
        <v>13644</v>
      </c>
      <c r="G10" s="41" t="s">
        <v>970</v>
      </c>
      <c r="H10" s="42" t="s">
        <v>971</v>
      </c>
      <c r="I10" s="163"/>
    </row>
    <row r="11" spans="1:9" ht="38.25" x14ac:dyDescent="0.25">
      <c r="A11" s="22">
        <v>7</v>
      </c>
      <c r="B11" s="21" t="s">
        <v>848</v>
      </c>
      <c r="C11" s="21" t="s">
        <v>845</v>
      </c>
      <c r="D11" s="22" t="s">
        <v>176</v>
      </c>
      <c r="E11" s="23">
        <v>1</v>
      </c>
      <c r="F11" s="24">
        <v>3685.5</v>
      </c>
      <c r="G11" s="41" t="s">
        <v>970</v>
      </c>
      <c r="H11" s="42" t="s">
        <v>971</v>
      </c>
      <c r="I11" s="163"/>
    </row>
    <row r="12" spans="1:9" ht="31.5" x14ac:dyDescent="0.25">
      <c r="A12" s="22">
        <v>8</v>
      </c>
      <c r="B12" s="21" t="s">
        <v>903</v>
      </c>
      <c r="C12" s="21" t="s">
        <v>845</v>
      </c>
      <c r="D12" s="22" t="s">
        <v>176</v>
      </c>
      <c r="E12" s="23">
        <v>1</v>
      </c>
      <c r="F12" s="24">
        <v>3685.5</v>
      </c>
      <c r="G12" s="39" t="s">
        <v>963</v>
      </c>
      <c r="H12" s="40"/>
      <c r="I12" s="163"/>
    </row>
    <row r="13" spans="1:9" x14ac:dyDescent="0.25">
      <c r="A13" s="22">
        <v>9</v>
      </c>
      <c r="B13" s="21" t="s">
        <v>905</v>
      </c>
      <c r="C13" s="21" t="s">
        <v>906</v>
      </c>
      <c r="D13" s="22" t="s">
        <v>176</v>
      </c>
      <c r="E13" s="23">
        <v>1</v>
      </c>
      <c r="F13" s="24">
        <v>12883.5</v>
      </c>
      <c r="G13" s="39" t="s">
        <v>963</v>
      </c>
      <c r="H13" s="40"/>
      <c r="I13" s="163"/>
    </row>
    <row r="14" spans="1:9" ht="31.5" x14ac:dyDescent="0.25">
      <c r="A14" s="22">
        <v>10</v>
      </c>
      <c r="B14" s="21" t="s">
        <v>907</v>
      </c>
      <c r="C14" s="21" t="s">
        <v>908</v>
      </c>
      <c r="D14" s="22" t="s">
        <v>176</v>
      </c>
      <c r="E14" s="23">
        <v>1</v>
      </c>
      <c r="F14" s="24">
        <v>6930</v>
      </c>
      <c r="G14" s="39" t="s">
        <v>969</v>
      </c>
      <c r="H14" s="38" t="s">
        <v>964</v>
      </c>
      <c r="I14" s="163"/>
    </row>
    <row r="15" spans="1:9" ht="31.5" x14ac:dyDescent="0.25">
      <c r="A15" s="22">
        <v>11</v>
      </c>
      <c r="B15" s="21" t="s">
        <v>909</v>
      </c>
      <c r="C15" s="21" t="s">
        <v>908</v>
      </c>
      <c r="D15" s="22" t="s">
        <v>176</v>
      </c>
      <c r="E15" s="23">
        <v>1</v>
      </c>
      <c r="F15" s="24">
        <v>6930</v>
      </c>
      <c r="G15" s="39" t="s">
        <v>969</v>
      </c>
      <c r="H15" s="38" t="s">
        <v>964</v>
      </c>
      <c r="I15" s="163"/>
    </row>
    <row r="16" spans="1:9" ht="25.5" x14ac:dyDescent="0.25">
      <c r="A16" s="22">
        <v>12</v>
      </c>
      <c r="B16" s="21" t="s">
        <v>720</v>
      </c>
      <c r="C16" s="21" t="s">
        <v>721</v>
      </c>
      <c r="D16" s="22" t="s">
        <v>176</v>
      </c>
      <c r="E16" s="23">
        <v>1</v>
      </c>
      <c r="F16" s="24">
        <v>157320</v>
      </c>
      <c r="G16" s="39" t="s">
        <v>969</v>
      </c>
      <c r="H16" s="40"/>
      <c r="I16" s="164"/>
    </row>
    <row r="17" spans="1:9" ht="31.5" x14ac:dyDescent="0.25">
      <c r="A17" s="22">
        <v>13</v>
      </c>
      <c r="B17" s="21" t="s">
        <v>841</v>
      </c>
      <c r="C17" s="21" t="s">
        <v>842</v>
      </c>
      <c r="D17" s="22" t="s">
        <v>176</v>
      </c>
      <c r="E17" s="23">
        <v>1</v>
      </c>
      <c r="F17" s="24">
        <v>6300</v>
      </c>
      <c r="G17" s="39" t="s">
        <v>969</v>
      </c>
      <c r="H17" s="40"/>
      <c r="I17" s="166" t="s">
        <v>988</v>
      </c>
    </row>
    <row r="18" spans="1:9" ht="31.5" x14ac:dyDescent="0.25">
      <c r="A18" s="22">
        <v>14</v>
      </c>
      <c r="B18" s="21" t="s">
        <v>888</v>
      </c>
      <c r="C18" s="21" t="s">
        <v>889</v>
      </c>
      <c r="D18" s="22" t="s">
        <v>176</v>
      </c>
      <c r="E18" s="23">
        <v>1</v>
      </c>
      <c r="F18" s="24">
        <v>15350</v>
      </c>
      <c r="G18" s="39" t="s">
        <v>969</v>
      </c>
      <c r="H18" s="40"/>
      <c r="I18" s="166"/>
    </row>
    <row r="19" spans="1:9" ht="31.5" x14ac:dyDescent="0.25">
      <c r="A19" s="22">
        <v>15</v>
      </c>
      <c r="B19" s="21" t="s">
        <v>890</v>
      </c>
      <c r="C19" s="21" t="s">
        <v>891</v>
      </c>
      <c r="D19" s="22" t="s">
        <v>176</v>
      </c>
      <c r="E19" s="23">
        <v>1</v>
      </c>
      <c r="F19" s="24">
        <v>11900</v>
      </c>
      <c r="G19" s="39" t="s">
        <v>969</v>
      </c>
      <c r="H19" s="40"/>
      <c r="I19" s="166"/>
    </row>
    <row r="20" spans="1:9" ht="25.5" x14ac:dyDescent="0.25">
      <c r="A20" s="22">
        <v>16</v>
      </c>
      <c r="B20" s="21" t="s">
        <v>892</v>
      </c>
      <c r="C20" s="21" t="s">
        <v>893</v>
      </c>
      <c r="D20" s="22" t="s">
        <v>176</v>
      </c>
      <c r="E20" s="23">
        <v>1</v>
      </c>
      <c r="F20" s="24">
        <v>7190</v>
      </c>
      <c r="G20" s="39" t="s">
        <v>969</v>
      </c>
      <c r="H20" s="40"/>
      <c r="I20" s="166"/>
    </row>
    <row r="21" spans="1:9" ht="25.5" x14ac:dyDescent="0.25">
      <c r="A21" s="22">
        <v>17</v>
      </c>
      <c r="B21" s="21" t="s">
        <v>894</v>
      </c>
      <c r="C21" s="21" t="s">
        <v>881</v>
      </c>
      <c r="D21" s="22" t="s">
        <v>176</v>
      </c>
      <c r="E21" s="23">
        <v>1</v>
      </c>
      <c r="F21" s="24">
        <v>11812.35</v>
      </c>
      <c r="G21" s="39" t="s">
        <v>969</v>
      </c>
      <c r="H21" s="40"/>
      <c r="I21" s="166"/>
    </row>
    <row r="22" spans="1:9" ht="31.5" x14ac:dyDescent="0.25">
      <c r="A22" s="22">
        <v>18</v>
      </c>
      <c r="B22" s="21" t="s">
        <v>895</v>
      </c>
      <c r="C22" s="21" t="s">
        <v>896</v>
      </c>
      <c r="D22" s="22" t="s">
        <v>176</v>
      </c>
      <c r="E22" s="23">
        <v>1</v>
      </c>
      <c r="F22" s="24">
        <v>6834</v>
      </c>
      <c r="G22" s="39" t="s">
        <v>969</v>
      </c>
      <c r="H22" s="40"/>
      <c r="I22" s="166"/>
    </row>
    <row r="23" spans="1:9" ht="47.25" x14ac:dyDescent="0.25">
      <c r="A23" s="22">
        <v>19</v>
      </c>
      <c r="B23" s="21"/>
      <c r="C23" s="21" t="s">
        <v>854</v>
      </c>
      <c r="D23" s="22" t="s">
        <v>176</v>
      </c>
      <c r="E23" s="23">
        <v>1</v>
      </c>
      <c r="F23" s="24">
        <v>1312.73</v>
      </c>
      <c r="G23" s="77"/>
      <c r="H23" s="40"/>
      <c r="I23" s="166"/>
    </row>
    <row r="24" spans="1:9" ht="31.5" x14ac:dyDescent="0.25">
      <c r="A24" s="22">
        <v>20</v>
      </c>
      <c r="B24" s="21" t="s">
        <v>875</v>
      </c>
      <c r="C24" s="21" t="s">
        <v>855</v>
      </c>
      <c r="D24" s="22" t="s">
        <v>176</v>
      </c>
      <c r="E24" s="23">
        <v>1</v>
      </c>
      <c r="F24" s="24">
        <v>1312.86</v>
      </c>
      <c r="G24" s="77"/>
      <c r="H24" s="40"/>
      <c r="I24" s="166"/>
    </row>
    <row r="25" spans="1:9" ht="47.25" customHeight="1" x14ac:dyDescent="0.25">
      <c r="A25" s="22">
        <v>21</v>
      </c>
      <c r="B25" s="21" t="s">
        <v>652</v>
      </c>
      <c r="C25" s="21" t="s">
        <v>653</v>
      </c>
      <c r="D25" s="22" t="s">
        <v>176</v>
      </c>
      <c r="E25" s="23">
        <v>1</v>
      </c>
      <c r="F25" s="24">
        <v>165192</v>
      </c>
      <c r="G25" s="39" t="s">
        <v>969</v>
      </c>
      <c r="H25" s="40"/>
      <c r="I25" s="166" t="s">
        <v>994</v>
      </c>
    </row>
    <row r="26" spans="1:9" ht="47.25" customHeight="1" x14ac:dyDescent="0.25">
      <c r="A26" s="22">
        <v>22</v>
      </c>
      <c r="B26" s="21" t="s">
        <v>658</v>
      </c>
      <c r="C26" s="21" t="s">
        <v>659</v>
      </c>
      <c r="D26" s="22" t="s">
        <v>176</v>
      </c>
      <c r="E26" s="23">
        <v>1</v>
      </c>
      <c r="F26" s="24">
        <v>515086.5</v>
      </c>
      <c r="G26" s="39" t="s">
        <v>969</v>
      </c>
      <c r="H26" s="40"/>
      <c r="I26" s="166"/>
    </row>
    <row r="27" spans="1:9" ht="47.25" customHeight="1" x14ac:dyDescent="0.25">
      <c r="A27" s="22">
        <v>23</v>
      </c>
      <c r="B27" s="21" t="s">
        <v>660</v>
      </c>
      <c r="C27" s="21" t="s">
        <v>661</v>
      </c>
      <c r="D27" s="22" t="s">
        <v>176</v>
      </c>
      <c r="E27" s="23">
        <v>1</v>
      </c>
      <c r="F27" s="24">
        <v>437836.5</v>
      </c>
      <c r="G27" s="39" t="s">
        <v>969</v>
      </c>
      <c r="H27" s="40"/>
      <c r="I27" s="166"/>
    </row>
    <row r="28" spans="1:9" ht="47.25" customHeight="1" x14ac:dyDescent="0.25">
      <c r="A28" s="22">
        <v>24</v>
      </c>
      <c r="B28" s="21" t="s">
        <v>664</v>
      </c>
      <c r="C28" s="21" t="s">
        <v>665</v>
      </c>
      <c r="D28" s="22" t="s">
        <v>176</v>
      </c>
      <c r="E28" s="23">
        <v>1</v>
      </c>
      <c r="F28" s="24">
        <v>218162.25</v>
      </c>
      <c r="G28" s="39" t="s">
        <v>969</v>
      </c>
      <c r="H28" s="40"/>
      <c r="I28" s="166"/>
    </row>
    <row r="29" spans="1:9" ht="31.5" hidden="1" x14ac:dyDescent="0.25">
      <c r="A29" s="22">
        <v>25</v>
      </c>
      <c r="B29" s="70" t="s">
        <v>666</v>
      </c>
      <c r="C29" s="70" t="s">
        <v>667</v>
      </c>
      <c r="D29" s="71" t="s">
        <v>176</v>
      </c>
      <c r="E29" s="73">
        <v>1</v>
      </c>
      <c r="F29" s="72">
        <v>78267</v>
      </c>
      <c r="G29" s="74" t="s">
        <v>969</v>
      </c>
      <c r="H29" s="40"/>
      <c r="I29" s="80" t="s">
        <v>986</v>
      </c>
    </row>
    <row r="30" spans="1:9" ht="31.5" x14ac:dyDescent="0.25">
      <c r="A30" s="22">
        <v>26</v>
      </c>
      <c r="B30" s="21" t="s">
        <v>725</v>
      </c>
      <c r="C30" s="21" t="s">
        <v>726</v>
      </c>
      <c r="D30" s="22" t="s">
        <v>176</v>
      </c>
      <c r="E30" s="23">
        <v>1</v>
      </c>
      <c r="F30" s="24">
        <v>6300</v>
      </c>
      <c r="G30" s="39" t="s">
        <v>969</v>
      </c>
      <c r="H30" s="40"/>
      <c r="I30" s="79"/>
    </row>
    <row r="31" spans="1:9" ht="63" x14ac:dyDescent="0.25">
      <c r="A31" s="22">
        <v>27</v>
      </c>
      <c r="B31" s="21" t="s">
        <v>668</v>
      </c>
      <c r="C31" s="21" t="s">
        <v>669</v>
      </c>
      <c r="D31" s="22" t="s">
        <v>176</v>
      </c>
      <c r="E31" s="23">
        <v>1</v>
      </c>
      <c r="F31" s="24">
        <v>773144.6</v>
      </c>
      <c r="G31" s="39" t="s">
        <v>974</v>
      </c>
      <c r="H31" s="40"/>
      <c r="I31" s="165" t="s">
        <v>991</v>
      </c>
    </row>
    <row r="32" spans="1:9" ht="38.25" x14ac:dyDescent="0.25">
      <c r="A32" s="22">
        <v>28</v>
      </c>
      <c r="B32" s="21" t="s">
        <v>679</v>
      </c>
      <c r="C32" s="21" t="s">
        <v>680</v>
      </c>
      <c r="D32" s="22" t="s">
        <v>176</v>
      </c>
      <c r="E32" s="23">
        <v>1</v>
      </c>
      <c r="F32" s="24">
        <v>22837.5</v>
      </c>
      <c r="G32" s="41" t="s">
        <v>970</v>
      </c>
      <c r="H32" s="42" t="s">
        <v>971</v>
      </c>
      <c r="I32" s="163"/>
    </row>
    <row r="33" spans="1:10" s="63" customFormat="1" ht="31.5" hidden="1" customHeight="1" x14ac:dyDescent="0.25">
      <c r="A33" s="22">
        <v>29</v>
      </c>
      <c r="B33" s="57" t="s">
        <v>681</v>
      </c>
      <c r="C33" s="57" t="s">
        <v>682</v>
      </c>
      <c r="D33" s="58" t="s">
        <v>176</v>
      </c>
      <c r="E33" s="59">
        <v>1</v>
      </c>
      <c r="F33" s="60">
        <v>87166.56</v>
      </c>
      <c r="G33" s="61" t="s">
        <v>969</v>
      </c>
      <c r="H33" s="62" t="s">
        <v>979</v>
      </c>
      <c r="I33" s="163"/>
    </row>
    <row r="34" spans="1:10" s="20" customFormat="1" ht="15.75" hidden="1" customHeight="1" x14ac:dyDescent="0.25">
      <c r="A34" s="22">
        <v>30</v>
      </c>
      <c r="B34" s="21" t="s">
        <v>683</v>
      </c>
      <c r="C34" s="21" t="s">
        <v>684</v>
      </c>
      <c r="D34" s="22" t="s">
        <v>176</v>
      </c>
      <c r="E34" s="23">
        <v>1</v>
      </c>
      <c r="F34" s="24">
        <v>9112.32</v>
      </c>
      <c r="G34" s="43" t="s">
        <v>960</v>
      </c>
      <c r="H34" s="40"/>
      <c r="I34" s="163"/>
      <c r="J34" s="78"/>
    </row>
    <row r="35" spans="1:10" ht="38.25" x14ac:dyDescent="0.25">
      <c r="A35" s="22">
        <v>31</v>
      </c>
      <c r="B35" s="21" t="s">
        <v>685</v>
      </c>
      <c r="C35" s="21" t="s">
        <v>686</v>
      </c>
      <c r="D35" s="22" t="s">
        <v>176</v>
      </c>
      <c r="E35" s="23">
        <v>1</v>
      </c>
      <c r="F35" s="24">
        <v>18316.8</v>
      </c>
      <c r="G35" s="41" t="s">
        <v>970</v>
      </c>
      <c r="H35" s="42" t="s">
        <v>971</v>
      </c>
      <c r="I35" s="163"/>
    </row>
    <row r="36" spans="1:10" hidden="1" x14ac:dyDescent="0.25">
      <c r="A36" s="22">
        <v>32</v>
      </c>
      <c r="B36" s="21" t="s">
        <v>687</v>
      </c>
      <c r="C36" s="21" t="s">
        <v>684</v>
      </c>
      <c r="D36" s="22" t="s">
        <v>176</v>
      </c>
      <c r="E36" s="23">
        <v>1</v>
      </c>
      <c r="F36" s="24">
        <v>8522.64</v>
      </c>
      <c r="G36" s="43" t="s">
        <v>960</v>
      </c>
      <c r="H36" s="40"/>
      <c r="I36" s="163"/>
    </row>
    <row r="37" spans="1:10" ht="47.25" x14ac:dyDescent="0.25">
      <c r="A37" s="22">
        <v>33</v>
      </c>
      <c r="B37" s="21" t="s">
        <v>688</v>
      </c>
      <c r="C37" s="21" t="s">
        <v>689</v>
      </c>
      <c r="D37" s="22" t="s">
        <v>176</v>
      </c>
      <c r="E37" s="23">
        <v>1</v>
      </c>
      <c r="F37" s="24">
        <v>32669.65</v>
      </c>
      <c r="G37" s="39" t="s">
        <v>969</v>
      </c>
      <c r="H37" s="62" t="s">
        <v>979</v>
      </c>
      <c r="I37" s="163"/>
    </row>
    <row r="38" spans="1:10" ht="31.5" x14ac:dyDescent="0.25">
      <c r="A38" s="22">
        <v>34</v>
      </c>
      <c r="B38" s="21" t="s">
        <v>690</v>
      </c>
      <c r="C38" s="21" t="s">
        <v>691</v>
      </c>
      <c r="D38" s="22" t="s">
        <v>176</v>
      </c>
      <c r="E38" s="23">
        <v>1</v>
      </c>
      <c r="F38" s="24">
        <v>28938</v>
      </c>
      <c r="G38" s="39" t="s">
        <v>976</v>
      </c>
      <c r="H38" s="40" t="s">
        <v>978</v>
      </c>
      <c r="I38" s="163" t="s">
        <v>991</v>
      </c>
    </row>
    <row r="39" spans="1:10" ht="47.25" x14ac:dyDescent="0.25">
      <c r="A39" s="22">
        <v>35</v>
      </c>
      <c r="B39" s="21" t="s">
        <v>692</v>
      </c>
      <c r="C39" s="21" t="s">
        <v>689</v>
      </c>
      <c r="D39" s="22" t="s">
        <v>176</v>
      </c>
      <c r="E39" s="23">
        <v>1</v>
      </c>
      <c r="F39" s="24">
        <v>32669.65</v>
      </c>
      <c r="G39" s="39" t="s">
        <v>963</v>
      </c>
      <c r="H39" s="40"/>
      <c r="I39" s="163"/>
    </row>
    <row r="40" spans="1:10" s="63" customFormat="1" ht="63" hidden="1" customHeight="1" x14ac:dyDescent="0.25">
      <c r="A40" s="22">
        <v>36</v>
      </c>
      <c r="B40" s="57" t="s">
        <v>693</v>
      </c>
      <c r="C40" s="57" t="s">
        <v>694</v>
      </c>
      <c r="D40" s="58" t="s">
        <v>176</v>
      </c>
      <c r="E40" s="59">
        <v>1</v>
      </c>
      <c r="F40" s="60">
        <v>85915.11</v>
      </c>
      <c r="G40" s="61" t="s">
        <v>969</v>
      </c>
      <c r="H40" s="62" t="s">
        <v>979</v>
      </c>
      <c r="I40" s="163"/>
    </row>
    <row r="41" spans="1:10" s="63" customFormat="1" ht="63" hidden="1" customHeight="1" x14ac:dyDescent="0.25">
      <c r="A41" s="22">
        <v>37</v>
      </c>
      <c r="B41" s="57" t="s">
        <v>695</v>
      </c>
      <c r="C41" s="57" t="s">
        <v>694</v>
      </c>
      <c r="D41" s="58" t="s">
        <v>176</v>
      </c>
      <c r="E41" s="59">
        <v>1</v>
      </c>
      <c r="F41" s="60">
        <v>85915.11</v>
      </c>
      <c r="G41" s="61" t="s">
        <v>969</v>
      </c>
      <c r="H41" s="62" t="s">
        <v>979</v>
      </c>
      <c r="I41" s="163"/>
    </row>
    <row r="42" spans="1:10" ht="31.5" x14ac:dyDescent="0.25">
      <c r="A42" s="22">
        <v>38</v>
      </c>
      <c r="B42" s="21" t="s">
        <v>696</v>
      </c>
      <c r="C42" s="21" t="s">
        <v>697</v>
      </c>
      <c r="D42" s="22" t="s">
        <v>176</v>
      </c>
      <c r="E42" s="23">
        <v>1</v>
      </c>
      <c r="F42" s="24">
        <v>44830</v>
      </c>
      <c r="G42" s="39" t="s">
        <v>969</v>
      </c>
      <c r="H42" s="40"/>
      <c r="I42" s="163"/>
    </row>
    <row r="43" spans="1:10" ht="31.5" x14ac:dyDescent="0.25">
      <c r="A43" s="22">
        <v>39</v>
      </c>
      <c r="B43" s="21" t="s">
        <v>698</v>
      </c>
      <c r="C43" s="21" t="s">
        <v>699</v>
      </c>
      <c r="D43" s="22" t="s">
        <v>176</v>
      </c>
      <c r="E43" s="23">
        <v>1</v>
      </c>
      <c r="F43" s="24">
        <v>42612</v>
      </c>
      <c r="G43" s="39" t="s">
        <v>976</v>
      </c>
      <c r="H43" s="40" t="s">
        <v>978</v>
      </c>
      <c r="I43" s="163"/>
    </row>
    <row r="44" spans="1:10" ht="31.5" x14ac:dyDescent="0.25">
      <c r="A44" s="22">
        <v>40</v>
      </c>
      <c r="B44" s="21" t="s">
        <v>700</v>
      </c>
      <c r="C44" s="21" t="s">
        <v>701</v>
      </c>
      <c r="D44" s="22" t="s">
        <v>176</v>
      </c>
      <c r="E44" s="23">
        <v>1</v>
      </c>
      <c r="F44" s="24">
        <v>121222.58</v>
      </c>
      <c r="G44" s="39" t="s">
        <v>969</v>
      </c>
      <c r="H44" s="62" t="s">
        <v>979</v>
      </c>
      <c r="I44" s="163"/>
    </row>
    <row r="45" spans="1:10" ht="63" x14ac:dyDescent="0.25">
      <c r="A45" s="22">
        <v>41</v>
      </c>
      <c r="B45" s="21" t="s">
        <v>702</v>
      </c>
      <c r="C45" s="21" t="s">
        <v>703</v>
      </c>
      <c r="D45" s="22" t="s">
        <v>176</v>
      </c>
      <c r="E45" s="23">
        <v>1</v>
      </c>
      <c r="F45" s="24">
        <v>99092</v>
      </c>
      <c r="G45" s="39" t="s">
        <v>976</v>
      </c>
      <c r="H45" s="40" t="s">
        <v>978</v>
      </c>
      <c r="I45" s="163"/>
    </row>
    <row r="46" spans="1:10" ht="47.25" x14ac:dyDescent="0.25">
      <c r="A46" s="22">
        <v>42</v>
      </c>
      <c r="B46" s="21" t="s">
        <v>704</v>
      </c>
      <c r="C46" s="21" t="s">
        <v>705</v>
      </c>
      <c r="D46" s="22" t="s">
        <v>176</v>
      </c>
      <c r="E46" s="23">
        <v>1</v>
      </c>
      <c r="F46" s="24">
        <v>105150</v>
      </c>
      <c r="G46" s="39" t="s">
        <v>976</v>
      </c>
      <c r="H46" s="40" t="s">
        <v>978</v>
      </c>
      <c r="I46" s="163"/>
    </row>
    <row r="47" spans="1:10" ht="63" x14ac:dyDescent="0.25">
      <c r="A47" s="22">
        <v>43</v>
      </c>
      <c r="B47" s="21" t="s">
        <v>706</v>
      </c>
      <c r="C47" s="21" t="s">
        <v>707</v>
      </c>
      <c r="D47" s="22" t="s">
        <v>176</v>
      </c>
      <c r="E47" s="23">
        <v>1</v>
      </c>
      <c r="F47" s="24">
        <v>743349.72</v>
      </c>
      <c r="G47" s="39" t="s">
        <v>974</v>
      </c>
      <c r="H47" s="40"/>
      <c r="I47" s="163"/>
    </row>
    <row r="48" spans="1:10" ht="31.5" x14ac:dyDescent="0.25">
      <c r="A48" s="22">
        <v>44</v>
      </c>
      <c r="B48" s="21" t="s">
        <v>708</v>
      </c>
      <c r="C48" s="21" t="s">
        <v>709</v>
      </c>
      <c r="D48" s="22" t="s">
        <v>176</v>
      </c>
      <c r="E48" s="23">
        <v>1</v>
      </c>
      <c r="F48" s="24">
        <v>28170</v>
      </c>
      <c r="G48" s="42" t="s">
        <v>967</v>
      </c>
      <c r="H48" s="44" t="s">
        <v>977</v>
      </c>
      <c r="I48" s="163"/>
    </row>
    <row r="49" spans="1:9" ht="25.5" x14ac:dyDescent="0.25">
      <c r="A49" s="22">
        <v>45</v>
      </c>
      <c r="B49" s="21" t="s">
        <v>710</v>
      </c>
      <c r="C49" s="21" t="s">
        <v>711</v>
      </c>
      <c r="D49" s="22" t="s">
        <v>176</v>
      </c>
      <c r="E49" s="23">
        <v>1</v>
      </c>
      <c r="F49" s="24">
        <v>27556.49</v>
      </c>
      <c r="G49" s="39" t="s">
        <v>976</v>
      </c>
      <c r="H49" s="40" t="s">
        <v>978</v>
      </c>
      <c r="I49" s="163"/>
    </row>
    <row r="50" spans="1:9" ht="47.25" x14ac:dyDescent="0.25">
      <c r="A50" s="22">
        <v>46</v>
      </c>
      <c r="B50" s="21" t="s">
        <v>712</v>
      </c>
      <c r="C50" s="21" t="s">
        <v>713</v>
      </c>
      <c r="D50" s="22" t="s">
        <v>176</v>
      </c>
      <c r="E50" s="23">
        <v>1</v>
      </c>
      <c r="F50" s="24">
        <v>39850</v>
      </c>
      <c r="G50" s="39" t="s">
        <v>969</v>
      </c>
      <c r="H50" s="40"/>
      <c r="I50" s="163"/>
    </row>
    <row r="51" spans="1:9" ht="31.5" x14ac:dyDescent="0.25">
      <c r="A51" s="22">
        <v>47</v>
      </c>
      <c r="B51" s="21" t="s">
        <v>714</v>
      </c>
      <c r="C51" s="21" t="s">
        <v>715</v>
      </c>
      <c r="D51" s="22" t="s">
        <v>176</v>
      </c>
      <c r="E51" s="23">
        <v>1</v>
      </c>
      <c r="F51" s="24">
        <v>56650</v>
      </c>
      <c r="G51" s="39" t="s">
        <v>969</v>
      </c>
      <c r="H51" s="40"/>
      <c r="I51" s="163"/>
    </row>
    <row r="52" spans="1:9" ht="31.5" x14ac:dyDescent="0.25">
      <c r="A52" s="22">
        <v>48</v>
      </c>
      <c r="B52" s="21" t="s">
        <v>716</v>
      </c>
      <c r="C52" s="21" t="s">
        <v>717</v>
      </c>
      <c r="D52" s="22" t="s">
        <v>176</v>
      </c>
      <c r="E52" s="23">
        <v>1</v>
      </c>
      <c r="F52" s="24">
        <v>106392</v>
      </c>
      <c r="G52" s="39" t="s">
        <v>969</v>
      </c>
      <c r="H52" s="38" t="s">
        <v>964</v>
      </c>
      <c r="I52" s="163"/>
    </row>
    <row r="53" spans="1:9" ht="25.5" x14ac:dyDescent="0.25">
      <c r="A53" s="22">
        <v>49</v>
      </c>
      <c r="B53" s="21" t="s">
        <v>718</v>
      </c>
      <c r="C53" s="21" t="s">
        <v>719</v>
      </c>
      <c r="D53" s="22" t="s">
        <v>176</v>
      </c>
      <c r="E53" s="23">
        <v>1</v>
      </c>
      <c r="F53" s="24">
        <v>91796.65</v>
      </c>
      <c r="G53" s="39" t="s">
        <v>969</v>
      </c>
      <c r="H53" s="40"/>
      <c r="I53" s="163"/>
    </row>
    <row r="54" spans="1:9" ht="15.75" hidden="1" customHeight="1" x14ac:dyDescent="0.25">
      <c r="A54" s="22">
        <v>50</v>
      </c>
      <c r="B54" s="21" t="s">
        <v>722</v>
      </c>
      <c r="C54" s="21" t="s">
        <v>723</v>
      </c>
      <c r="D54" s="22" t="s">
        <v>176</v>
      </c>
      <c r="E54" s="23">
        <v>1</v>
      </c>
      <c r="F54" s="24">
        <v>43000</v>
      </c>
      <c r="G54" s="39" t="s">
        <v>960</v>
      </c>
      <c r="H54" s="40"/>
      <c r="I54" s="163"/>
    </row>
    <row r="55" spans="1:9" ht="38.25" x14ac:dyDescent="0.25">
      <c r="A55" s="22">
        <v>51</v>
      </c>
      <c r="B55" s="21" t="s">
        <v>605</v>
      </c>
      <c r="C55" s="21" t="s">
        <v>606</v>
      </c>
      <c r="D55" s="22" t="s">
        <v>176</v>
      </c>
      <c r="E55" s="23">
        <v>1</v>
      </c>
      <c r="F55" s="24">
        <v>5000</v>
      </c>
      <c r="G55" s="41" t="s">
        <v>972</v>
      </c>
      <c r="H55" s="42" t="s">
        <v>973</v>
      </c>
      <c r="I55" s="163"/>
    </row>
    <row r="56" spans="1:9" ht="38.25" x14ac:dyDescent="0.25">
      <c r="A56" s="22">
        <v>52</v>
      </c>
      <c r="B56" s="21" t="s">
        <v>611</v>
      </c>
      <c r="C56" s="21" t="s">
        <v>612</v>
      </c>
      <c r="D56" s="22" t="s">
        <v>176</v>
      </c>
      <c r="E56" s="23">
        <v>1</v>
      </c>
      <c r="F56" s="24">
        <v>6500</v>
      </c>
      <c r="G56" s="41" t="s">
        <v>972</v>
      </c>
      <c r="H56" s="42" t="s">
        <v>973</v>
      </c>
      <c r="I56" s="163"/>
    </row>
    <row r="57" spans="1:9" ht="38.25" x14ac:dyDescent="0.25">
      <c r="A57" s="22">
        <v>53</v>
      </c>
      <c r="B57" s="21" t="s">
        <v>613</v>
      </c>
      <c r="C57" s="21" t="s">
        <v>614</v>
      </c>
      <c r="D57" s="22" t="s">
        <v>176</v>
      </c>
      <c r="E57" s="23">
        <v>1</v>
      </c>
      <c r="F57" s="24">
        <v>7380</v>
      </c>
      <c r="G57" s="41" t="s">
        <v>972</v>
      </c>
      <c r="H57" s="42" t="s">
        <v>973</v>
      </c>
      <c r="I57" s="163"/>
    </row>
    <row r="58" spans="1:9" ht="38.25" x14ac:dyDescent="0.25">
      <c r="A58" s="22">
        <v>54</v>
      </c>
      <c r="B58" s="21" t="s">
        <v>615</v>
      </c>
      <c r="C58" s="21" t="s">
        <v>616</v>
      </c>
      <c r="D58" s="22" t="s">
        <v>176</v>
      </c>
      <c r="E58" s="23">
        <v>1</v>
      </c>
      <c r="F58" s="24">
        <v>13950</v>
      </c>
      <c r="G58" s="41" t="s">
        <v>972</v>
      </c>
      <c r="H58" s="42" t="s">
        <v>973</v>
      </c>
      <c r="I58" s="163"/>
    </row>
    <row r="59" spans="1:9" ht="47.25" x14ac:dyDescent="0.25">
      <c r="A59" s="22">
        <v>55</v>
      </c>
      <c r="B59" s="21" t="s">
        <v>619</v>
      </c>
      <c r="C59" s="21" t="s">
        <v>620</v>
      </c>
      <c r="D59" s="22" t="s">
        <v>176</v>
      </c>
      <c r="E59" s="23">
        <v>1</v>
      </c>
      <c r="F59" s="24">
        <v>21499</v>
      </c>
      <c r="G59" s="41" t="s">
        <v>972</v>
      </c>
      <c r="H59" s="42" t="s">
        <v>973</v>
      </c>
      <c r="I59" s="163"/>
    </row>
    <row r="60" spans="1:9" ht="38.25" x14ac:dyDescent="0.25">
      <c r="A60" s="22">
        <v>56</v>
      </c>
      <c r="B60" s="21" t="s">
        <v>625</v>
      </c>
      <c r="C60" s="21" t="s">
        <v>626</v>
      </c>
      <c r="D60" s="22" t="s">
        <v>176</v>
      </c>
      <c r="E60" s="23">
        <v>1</v>
      </c>
      <c r="F60" s="24">
        <v>9300</v>
      </c>
      <c r="G60" s="41" t="s">
        <v>972</v>
      </c>
      <c r="H60" s="42" t="s">
        <v>973</v>
      </c>
      <c r="I60" s="163"/>
    </row>
    <row r="61" spans="1:9" ht="31.5" x14ac:dyDescent="0.25">
      <c r="A61" s="22">
        <v>57</v>
      </c>
      <c r="B61" s="21" t="s">
        <v>727</v>
      </c>
      <c r="C61" s="21" t="s">
        <v>728</v>
      </c>
      <c r="D61" s="22" t="s">
        <v>176</v>
      </c>
      <c r="E61" s="23">
        <v>1</v>
      </c>
      <c r="F61" s="24">
        <v>5990</v>
      </c>
      <c r="G61" s="39" t="s">
        <v>969</v>
      </c>
      <c r="H61" s="40"/>
      <c r="I61" s="163"/>
    </row>
    <row r="62" spans="1:9" ht="31.5" x14ac:dyDescent="0.25">
      <c r="A62" s="22">
        <v>58</v>
      </c>
      <c r="B62" s="21" t="s">
        <v>729</v>
      </c>
      <c r="C62" s="21" t="s">
        <v>730</v>
      </c>
      <c r="D62" s="22" t="s">
        <v>176</v>
      </c>
      <c r="E62" s="23">
        <v>1</v>
      </c>
      <c r="F62" s="24">
        <v>17800</v>
      </c>
      <c r="G62" s="39" t="s">
        <v>969</v>
      </c>
      <c r="H62" s="40"/>
      <c r="I62" s="163"/>
    </row>
    <row r="63" spans="1:9" ht="25.5" x14ac:dyDescent="0.25">
      <c r="A63" s="22">
        <v>59</v>
      </c>
      <c r="B63" s="21"/>
      <c r="C63" s="21" t="s">
        <v>6</v>
      </c>
      <c r="D63" s="22" t="s">
        <v>176</v>
      </c>
      <c r="E63" s="23">
        <v>8</v>
      </c>
      <c r="F63" s="24">
        <v>35975.360000000001</v>
      </c>
      <c r="G63" s="39" t="s">
        <v>969</v>
      </c>
      <c r="H63" s="40"/>
      <c r="I63" s="163"/>
    </row>
    <row r="64" spans="1:9" ht="25.5" x14ac:dyDescent="0.25">
      <c r="A64" s="22">
        <v>60</v>
      </c>
      <c r="B64" s="21"/>
      <c r="C64" s="21" t="s">
        <v>6</v>
      </c>
      <c r="D64" s="22" t="s">
        <v>176</v>
      </c>
      <c r="E64" s="23">
        <v>25</v>
      </c>
      <c r="F64" s="24">
        <v>122500</v>
      </c>
      <c r="G64" s="39" t="s">
        <v>969</v>
      </c>
      <c r="H64" s="40"/>
      <c r="I64" s="163"/>
    </row>
    <row r="65" spans="1:9" ht="31.5" x14ac:dyDescent="0.25">
      <c r="A65" s="22">
        <v>61</v>
      </c>
      <c r="B65" s="21"/>
      <c r="C65" s="21" t="s">
        <v>731</v>
      </c>
      <c r="D65" s="22" t="s">
        <v>176</v>
      </c>
      <c r="E65" s="23">
        <v>50</v>
      </c>
      <c r="F65" s="24">
        <v>314743.11</v>
      </c>
      <c r="G65" s="39" t="s">
        <v>969</v>
      </c>
      <c r="H65" s="40"/>
      <c r="I65" s="163"/>
    </row>
    <row r="66" spans="1:9" ht="25.5" hidden="1" customHeight="1" x14ac:dyDescent="0.25">
      <c r="A66" s="22">
        <v>62</v>
      </c>
      <c r="B66" s="70" t="s">
        <v>734</v>
      </c>
      <c r="C66" s="70" t="s">
        <v>735</v>
      </c>
      <c r="D66" s="71" t="s">
        <v>176</v>
      </c>
      <c r="E66" s="73">
        <v>1</v>
      </c>
      <c r="F66" s="72">
        <v>23098.76</v>
      </c>
      <c r="G66" s="74" t="s">
        <v>969</v>
      </c>
      <c r="H66" s="40"/>
      <c r="I66" s="163"/>
    </row>
    <row r="67" spans="1:9" ht="25.5" hidden="1" customHeight="1" x14ac:dyDescent="0.25">
      <c r="A67" s="22">
        <v>63</v>
      </c>
      <c r="B67" s="70" t="s">
        <v>736</v>
      </c>
      <c r="C67" s="70" t="s">
        <v>735</v>
      </c>
      <c r="D67" s="71" t="s">
        <v>176</v>
      </c>
      <c r="E67" s="73">
        <v>1</v>
      </c>
      <c r="F67" s="72">
        <v>13474.7</v>
      </c>
      <c r="G67" s="74" t="s">
        <v>969</v>
      </c>
      <c r="H67" s="40"/>
      <c r="I67" s="163"/>
    </row>
    <row r="68" spans="1:9" ht="31.5" x14ac:dyDescent="0.25">
      <c r="A68" s="22">
        <v>64</v>
      </c>
      <c r="B68" s="21" t="s">
        <v>739</v>
      </c>
      <c r="C68" s="21" t="s">
        <v>740</v>
      </c>
      <c r="D68" s="22" t="s">
        <v>176</v>
      </c>
      <c r="E68" s="23">
        <v>1</v>
      </c>
      <c r="F68" s="24">
        <v>10900</v>
      </c>
      <c r="G68" s="39" t="s">
        <v>969</v>
      </c>
      <c r="H68" s="62" t="s">
        <v>980</v>
      </c>
      <c r="I68" s="163"/>
    </row>
    <row r="69" spans="1:9" ht="38.25" x14ac:dyDescent="0.25">
      <c r="A69" s="22">
        <v>65</v>
      </c>
      <c r="B69" s="21" t="s">
        <v>741</v>
      </c>
      <c r="C69" s="21" t="s">
        <v>742</v>
      </c>
      <c r="D69" s="22" t="s">
        <v>176</v>
      </c>
      <c r="E69" s="23">
        <v>1</v>
      </c>
      <c r="F69" s="24">
        <v>9600</v>
      </c>
      <c r="G69" s="41" t="s">
        <v>970</v>
      </c>
      <c r="H69" s="42" t="s">
        <v>971</v>
      </c>
      <c r="I69" s="163"/>
    </row>
    <row r="70" spans="1:9" ht="25.5" x14ac:dyDescent="0.25">
      <c r="A70" s="22">
        <v>66</v>
      </c>
      <c r="B70" s="21" t="s">
        <v>743</v>
      </c>
      <c r="C70" s="21" t="s">
        <v>744</v>
      </c>
      <c r="D70" s="22" t="s">
        <v>176</v>
      </c>
      <c r="E70" s="23">
        <v>1</v>
      </c>
      <c r="F70" s="24">
        <v>11025</v>
      </c>
      <c r="G70" s="39" t="s">
        <v>969</v>
      </c>
      <c r="H70" s="40"/>
      <c r="I70" s="163"/>
    </row>
    <row r="71" spans="1:9" ht="31.5" x14ac:dyDescent="0.25">
      <c r="A71" s="22">
        <v>67</v>
      </c>
      <c r="B71" s="21" t="s">
        <v>745</v>
      </c>
      <c r="C71" s="21" t="s">
        <v>746</v>
      </c>
      <c r="D71" s="22" t="s">
        <v>176</v>
      </c>
      <c r="E71" s="23">
        <v>1</v>
      </c>
      <c r="F71" s="24">
        <v>6401.25</v>
      </c>
      <c r="G71" s="39" t="s">
        <v>969</v>
      </c>
      <c r="H71" s="40"/>
      <c r="I71" s="163"/>
    </row>
    <row r="72" spans="1:9" ht="31.5" x14ac:dyDescent="0.25">
      <c r="A72" s="22">
        <v>68</v>
      </c>
      <c r="B72" s="21" t="s">
        <v>747</v>
      </c>
      <c r="C72" s="21" t="s">
        <v>746</v>
      </c>
      <c r="D72" s="22" t="s">
        <v>176</v>
      </c>
      <c r="E72" s="23">
        <v>1</v>
      </c>
      <c r="F72" s="24">
        <v>6401.25</v>
      </c>
      <c r="G72" s="39" t="s">
        <v>969</v>
      </c>
      <c r="H72" s="40"/>
      <c r="I72" s="163"/>
    </row>
    <row r="73" spans="1:9" ht="31.5" x14ac:dyDescent="0.25">
      <c r="A73" s="22">
        <v>69</v>
      </c>
      <c r="B73" s="21" t="s">
        <v>748</v>
      </c>
      <c r="C73" s="21" t="s">
        <v>746</v>
      </c>
      <c r="D73" s="22" t="s">
        <v>176</v>
      </c>
      <c r="E73" s="23">
        <v>1</v>
      </c>
      <c r="F73" s="24">
        <v>6401.25</v>
      </c>
      <c r="G73" s="39" t="s">
        <v>969</v>
      </c>
      <c r="H73" s="40"/>
      <c r="I73" s="163"/>
    </row>
    <row r="74" spans="1:9" ht="31.5" x14ac:dyDescent="0.25">
      <c r="A74" s="22">
        <v>70</v>
      </c>
      <c r="B74" s="21" t="s">
        <v>749</v>
      </c>
      <c r="C74" s="21" t="s">
        <v>746</v>
      </c>
      <c r="D74" s="22" t="s">
        <v>176</v>
      </c>
      <c r="E74" s="23">
        <v>1</v>
      </c>
      <c r="F74" s="24">
        <v>6401.25</v>
      </c>
      <c r="G74" s="39" t="s">
        <v>969</v>
      </c>
      <c r="H74" s="40"/>
      <c r="I74" s="163"/>
    </row>
    <row r="75" spans="1:9" ht="31.5" x14ac:dyDescent="0.25">
      <c r="A75" s="22">
        <v>71</v>
      </c>
      <c r="B75" s="21" t="s">
        <v>750</v>
      </c>
      <c r="C75" s="21" t="s">
        <v>746</v>
      </c>
      <c r="D75" s="22" t="s">
        <v>176</v>
      </c>
      <c r="E75" s="23">
        <v>1</v>
      </c>
      <c r="F75" s="24">
        <v>6401.25</v>
      </c>
      <c r="G75" s="39" t="s">
        <v>969</v>
      </c>
      <c r="H75" s="40"/>
      <c r="I75" s="163" t="s">
        <v>991</v>
      </c>
    </row>
    <row r="76" spans="1:9" ht="31.5" x14ac:dyDescent="0.25">
      <c r="A76" s="22">
        <v>72</v>
      </c>
      <c r="B76" s="21" t="s">
        <v>751</v>
      </c>
      <c r="C76" s="21" t="s">
        <v>746</v>
      </c>
      <c r="D76" s="22" t="s">
        <v>176</v>
      </c>
      <c r="E76" s="23">
        <v>1</v>
      </c>
      <c r="F76" s="24">
        <v>6401.25</v>
      </c>
      <c r="G76" s="39" t="s">
        <v>969</v>
      </c>
      <c r="H76" s="40"/>
      <c r="I76" s="163"/>
    </row>
    <row r="77" spans="1:9" ht="31.5" x14ac:dyDescent="0.25">
      <c r="A77" s="22">
        <v>73</v>
      </c>
      <c r="B77" s="21" t="s">
        <v>752</v>
      </c>
      <c r="C77" s="21" t="s">
        <v>746</v>
      </c>
      <c r="D77" s="22" t="s">
        <v>176</v>
      </c>
      <c r="E77" s="23">
        <v>1</v>
      </c>
      <c r="F77" s="24">
        <v>6401.25</v>
      </c>
      <c r="G77" s="39" t="s">
        <v>969</v>
      </c>
      <c r="H77" s="40"/>
      <c r="I77" s="163"/>
    </row>
    <row r="78" spans="1:9" ht="31.5" x14ac:dyDescent="0.25">
      <c r="A78" s="22">
        <v>74</v>
      </c>
      <c r="B78" s="21" t="s">
        <v>753</v>
      </c>
      <c r="C78" s="21" t="s">
        <v>746</v>
      </c>
      <c r="D78" s="22" t="s">
        <v>176</v>
      </c>
      <c r="E78" s="23">
        <v>1</v>
      </c>
      <c r="F78" s="24">
        <v>6401.25</v>
      </c>
      <c r="G78" s="39" t="s">
        <v>969</v>
      </c>
      <c r="H78" s="40"/>
      <c r="I78" s="163"/>
    </row>
    <row r="79" spans="1:9" ht="31.5" x14ac:dyDescent="0.25">
      <c r="A79" s="22">
        <v>75</v>
      </c>
      <c r="B79" s="21" t="s">
        <v>754</v>
      </c>
      <c r="C79" s="21" t="s">
        <v>746</v>
      </c>
      <c r="D79" s="22" t="s">
        <v>176</v>
      </c>
      <c r="E79" s="23">
        <v>1</v>
      </c>
      <c r="F79" s="24">
        <v>6401.25</v>
      </c>
      <c r="G79" s="39" t="s">
        <v>969</v>
      </c>
      <c r="H79" s="40"/>
      <c r="I79" s="163"/>
    </row>
    <row r="80" spans="1:9" ht="31.5" x14ac:dyDescent="0.25">
      <c r="A80" s="22">
        <v>76</v>
      </c>
      <c r="B80" s="21" t="s">
        <v>755</v>
      </c>
      <c r="C80" s="21" t="s">
        <v>746</v>
      </c>
      <c r="D80" s="22" t="s">
        <v>176</v>
      </c>
      <c r="E80" s="23">
        <v>1</v>
      </c>
      <c r="F80" s="24">
        <v>6401.25</v>
      </c>
      <c r="G80" s="39" t="s">
        <v>969</v>
      </c>
      <c r="H80" s="40"/>
      <c r="I80" s="163"/>
    </row>
    <row r="81" spans="1:9" ht="31.5" x14ac:dyDescent="0.25">
      <c r="A81" s="22">
        <v>77</v>
      </c>
      <c r="B81" s="21" t="s">
        <v>756</v>
      </c>
      <c r="C81" s="21" t="s">
        <v>746</v>
      </c>
      <c r="D81" s="22" t="s">
        <v>176</v>
      </c>
      <c r="E81" s="23">
        <v>1</v>
      </c>
      <c r="F81" s="24">
        <v>6401.25</v>
      </c>
      <c r="G81" s="39" t="s">
        <v>969</v>
      </c>
      <c r="H81" s="40"/>
      <c r="I81" s="163"/>
    </row>
    <row r="82" spans="1:9" ht="31.5" x14ac:dyDescent="0.25">
      <c r="A82" s="22">
        <v>78</v>
      </c>
      <c r="B82" s="21" t="s">
        <v>757</v>
      </c>
      <c r="C82" s="21" t="s">
        <v>746</v>
      </c>
      <c r="D82" s="22" t="s">
        <v>176</v>
      </c>
      <c r="E82" s="23">
        <v>1</v>
      </c>
      <c r="F82" s="24">
        <v>6401.25</v>
      </c>
      <c r="G82" s="39" t="s">
        <v>969</v>
      </c>
      <c r="H82" s="40"/>
      <c r="I82" s="163"/>
    </row>
    <row r="83" spans="1:9" ht="31.5" x14ac:dyDescent="0.25">
      <c r="A83" s="22">
        <v>79</v>
      </c>
      <c r="B83" s="21" t="s">
        <v>758</v>
      </c>
      <c r="C83" s="21" t="s">
        <v>746</v>
      </c>
      <c r="D83" s="22" t="s">
        <v>176</v>
      </c>
      <c r="E83" s="23">
        <v>1</v>
      </c>
      <c r="F83" s="24">
        <v>6401.25</v>
      </c>
      <c r="G83" s="39" t="s">
        <v>969</v>
      </c>
      <c r="H83" s="40"/>
      <c r="I83" s="163"/>
    </row>
    <row r="84" spans="1:9" ht="31.5" x14ac:dyDescent="0.25">
      <c r="A84" s="22">
        <v>80</v>
      </c>
      <c r="B84" s="21" t="s">
        <v>759</v>
      </c>
      <c r="C84" s="21" t="s">
        <v>746</v>
      </c>
      <c r="D84" s="22" t="s">
        <v>176</v>
      </c>
      <c r="E84" s="23">
        <v>1</v>
      </c>
      <c r="F84" s="24">
        <v>6401.25</v>
      </c>
      <c r="G84" s="39" t="s">
        <v>969</v>
      </c>
      <c r="H84" s="40"/>
      <c r="I84" s="163"/>
    </row>
    <row r="85" spans="1:9" ht="31.5" x14ac:dyDescent="0.25">
      <c r="A85" s="22">
        <v>81</v>
      </c>
      <c r="B85" s="21" t="s">
        <v>760</v>
      </c>
      <c r="C85" s="21" t="s">
        <v>746</v>
      </c>
      <c r="D85" s="22" t="s">
        <v>176</v>
      </c>
      <c r="E85" s="23">
        <v>1</v>
      </c>
      <c r="F85" s="24">
        <v>6401.25</v>
      </c>
      <c r="G85" s="39" t="s">
        <v>969</v>
      </c>
      <c r="H85" s="40"/>
      <c r="I85" s="163"/>
    </row>
    <row r="86" spans="1:9" ht="31.5" x14ac:dyDescent="0.25">
      <c r="A86" s="22">
        <v>82</v>
      </c>
      <c r="B86" s="21" t="s">
        <v>761</v>
      </c>
      <c r="C86" s="21" t="s">
        <v>746</v>
      </c>
      <c r="D86" s="22" t="s">
        <v>176</v>
      </c>
      <c r="E86" s="23">
        <v>1</v>
      </c>
      <c r="F86" s="24">
        <v>6401.25</v>
      </c>
      <c r="G86" s="39" t="s">
        <v>969</v>
      </c>
      <c r="H86" s="40"/>
      <c r="I86" s="163"/>
    </row>
    <row r="87" spans="1:9" ht="31.5" x14ac:dyDescent="0.25">
      <c r="A87" s="22">
        <v>83</v>
      </c>
      <c r="B87" s="21" t="s">
        <v>762</v>
      </c>
      <c r="C87" s="21" t="s">
        <v>746</v>
      </c>
      <c r="D87" s="22" t="s">
        <v>176</v>
      </c>
      <c r="E87" s="23">
        <v>1</v>
      </c>
      <c r="F87" s="24">
        <v>6401.25</v>
      </c>
      <c r="G87" s="39" t="s">
        <v>969</v>
      </c>
      <c r="H87" s="40"/>
      <c r="I87" s="163"/>
    </row>
    <row r="88" spans="1:9" ht="31.5" x14ac:dyDescent="0.25">
      <c r="A88" s="22">
        <v>84</v>
      </c>
      <c r="B88" s="21" t="s">
        <v>763</v>
      </c>
      <c r="C88" s="21" t="s">
        <v>746</v>
      </c>
      <c r="D88" s="22" t="s">
        <v>176</v>
      </c>
      <c r="E88" s="23">
        <v>1</v>
      </c>
      <c r="F88" s="24">
        <v>6401.25</v>
      </c>
      <c r="G88" s="39" t="s">
        <v>969</v>
      </c>
      <c r="H88" s="40"/>
      <c r="I88" s="163"/>
    </row>
    <row r="89" spans="1:9" ht="31.5" x14ac:dyDescent="0.25">
      <c r="A89" s="22">
        <v>85</v>
      </c>
      <c r="B89" s="21" t="s">
        <v>764</v>
      </c>
      <c r="C89" s="21" t="s">
        <v>746</v>
      </c>
      <c r="D89" s="22" t="s">
        <v>176</v>
      </c>
      <c r="E89" s="23">
        <v>1</v>
      </c>
      <c r="F89" s="24">
        <v>6401.25</v>
      </c>
      <c r="G89" s="39" t="s">
        <v>969</v>
      </c>
      <c r="H89" s="40"/>
      <c r="I89" s="163"/>
    </row>
    <row r="90" spans="1:9" ht="31.5" x14ac:dyDescent="0.25">
      <c r="A90" s="22">
        <v>86</v>
      </c>
      <c r="B90" s="21" t="s">
        <v>765</v>
      </c>
      <c r="C90" s="21" t="s">
        <v>746</v>
      </c>
      <c r="D90" s="22" t="s">
        <v>176</v>
      </c>
      <c r="E90" s="23">
        <v>1</v>
      </c>
      <c r="F90" s="24">
        <v>6401.25</v>
      </c>
      <c r="G90" s="39" t="s">
        <v>969</v>
      </c>
      <c r="H90" s="40"/>
      <c r="I90" s="163"/>
    </row>
    <row r="91" spans="1:9" ht="31.5" x14ac:dyDescent="0.25">
      <c r="A91" s="22">
        <v>87</v>
      </c>
      <c r="B91" s="21" t="s">
        <v>766</v>
      </c>
      <c r="C91" s="21" t="s">
        <v>746</v>
      </c>
      <c r="D91" s="22" t="s">
        <v>176</v>
      </c>
      <c r="E91" s="23">
        <v>1</v>
      </c>
      <c r="F91" s="24">
        <v>6401.25</v>
      </c>
      <c r="G91" s="39" t="s">
        <v>969</v>
      </c>
      <c r="H91" s="40"/>
      <c r="I91" s="163"/>
    </row>
    <row r="92" spans="1:9" ht="31.5" x14ac:dyDescent="0.25">
      <c r="A92" s="22">
        <v>88</v>
      </c>
      <c r="B92" s="21" t="s">
        <v>767</v>
      </c>
      <c r="C92" s="21" t="s">
        <v>746</v>
      </c>
      <c r="D92" s="22" t="s">
        <v>176</v>
      </c>
      <c r="E92" s="23">
        <v>1</v>
      </c>
      <c r="F92" s="24">
        <v>6401.25</v>
      </c>
      <c r="G92" s="39" t="s">
        <v>969</v>
      </c>
      <c r="H92" s="40"/>
      <c r="I92" s="163"/>
    </row>
    <row r="93" spans="1:9" ht="31.5" x14ac:dyDescent="0.25">
      <c r="A93" s="22">
        <v>89</v>
      </c>
      <c r="B93" s="21" t="s">
        <v>768</v>
      </c>
      <c r="C93" s="21" t="s">
        <v>746</v>
      </c>
      <c r="D93" s="22" t="s">
        <v>176</v>
      </c>
      <c r="E93" s="23">
        <v>1</v>
      </c>
      <c r="F93" s="24">
        <v>6401.25</v>
      </c>
      <c r="G93" s="39" t="s">
        <v>969</v>
      </c>
      <c r="H93" s="40"/>
      <c r="I93" s="163"/>
    </row>
    <row r="94" spans="1:9" ht="31.5" x14ac:dyDescent="0.25">
      <c r="A94" s="22">
        <v>90</v>
      </c>
      <c r="B94" s="21" t="s">
        <v>769</v>
      </c>
      <c r="C94" s="21" t="s">
        <v>746</v>
      </c>
      <c r="D94" s="22" t="s">
        <v>176</v>
      </c>
      <c r="E94" s="23">
        <v>1</v>
      </c>
      <c r="F94" s="24">
        <v>6401.25</v>
      </c>
      <c r="G94" s="39" t="s">
        <v>969</v>
      </c>
      <c r="H94" s="40"/>
      <c r="I94" s="163"/>
    </row>
    <row r="95" spans="1:9" ht="31.5" x14ac:dyDescent="0.25">
      <c r="A95" s="22">
        <v>91</v>
      </c>
      <c r="B95" s="21" t="s">
        <v>770</v>
      </c>
      <c r="C95" s="21" t="s">
        <v>746</v>
      </c>
      <c r="D95" s="22" t="s">
        <v>176</v>
      </c>
      <c r="E95" s="23">
        <v>1</v>
      </c>
      <c r="F95" s="24">
        <v>6401.25</v>
      </c>
      <c r="G95" s="39" t="s">
        <v>969</v>
      </c>
      <c r="H95" s="40"/>
      <c r="I95" s="163"/>
    </row>
    <row r="96" spans="1:9" ht="31.5" x14ac:dyDescent="0.25">
      <c r="A96" s="22">
        <v>92</v>
      </c>
      <c r="B96" s="21" t="s">
        <v>771</v>
      </c>
      <c r="C96" s="21" t="s">
        <v>746</v>
      </c>
      <c r="D96" s="22" t="s">
        <v>176</v>
      </c>
      <c r="E96" s="23">
        <v>1</v>
      </c>
      <c r="F96" s="24">
        <v>6401.25</v>
      </c>
      <c r="G96" s="39" t="s">
        <v>969</v>
      </c>
      <c r="H96" s="40"/>
      <c r="I96" s="163"/>
    </row>
    <row r="97" spans="1:9" ht="31.5" x14ac:dyDescent="0.25">
      <c r="A97" s="22">
        <v>93</v>
      </c>
      <c r="B97" s="21" t="s">
        <v>772</v>
      </c>
      <c r="C97" s="21" t="s">
        <v>746</v>
      </c>
      <c r="D97" s="22" t="s">
        <v>176</v>
      </c>
      <c r="E97" s="23">
        <v>1</v>
      </c>
      <c r="F97" s="24">
        <v>6401.25</v>
      </c>
      <c r="G97" s="39" t="s">
        <v>969</v>
      </c>
      <c r="H97" s="40"/>
      <c r="I97" s="163"/>
    </row>
    <row r="98" spans="1:9" ht="31.5" x14ac:dyDescent="0.25">
      <c r="A98" s="22">
        <v>94</v>
      </c>
      <c r="B98" s="21" t="s">
        <v>773</v>
      </c>
      <c r="C98" s="21" t="s">
        <v>746</v>
      </c>
      <c r="D98" s="22" t="s">
        <v>176</v>
      </c>
      <c r="E98" s="23">
        <v>1</v>
      </c>
      <c r="F98" s="24">
        <v>6401.25</v>
      </c>
      <c r="G98" s="39" t="s">
        <v>969</v>
      </c>
      <c r="H98" s="40"/>
      <c r="I98" s="163"/>
    </row>
    <row r="99" spans="1:9" ht="31.5" x14ac:dyDescent="0.25">
      <c r="A99" s="22">
        <v>95</v>
      </c>
      <c r="B99" s="21" t="s">
        <v>774</v>
      </c>
      <c r="C99" s="21" t="s">
        <v>746</v>
      </c>
      <c r="D99" s="22" t="s">
        <v>176</v>
      </c>
      <c r="E99" s="23">
        <v>1</v>
      </c>
      <c r="F99" s="24">
        <v>6401.25</v>
      </c>
      <c r="G99" s="39" t="s">
        <v>969</v>
      </c>
      <c r="H99" s="40"/>
      <c r="I99" s="163"/>
    </row>
    <row r="100" spans="1:9" ht="31.5" x14ac:dyDescent="0.25">
      <c r="A100" s="22">
        <v>96</v>
      </c>
      <c r="B100" s="21" t="s">
        <v>775</v>
      </c>
      <c r="C100" s="21" t="s">
        <v>746</v>
      </c>
      <c r="D100" s="22" t="s">
        <v>176</v>
      </c>
      <c r="E100" s="23">
        <v>1</v>
      </c>
      <c r="F100" s="24">
        <v>6401.25</v>
      </c>
      <c r="G100" s="39" t="s">
        <v>969</v>
      </c>
      <c r="H100" s="40"/>
      <c r="I100" s="163"/>
    </row>
    <row r="101" spans="1:9" ht="31.5" x14ac:dyDescent="0.25">
      <c r="A101" s="22">
        <v>97</v>
      </c>
      <c r="B101" s="21" t="s">
        <v>776</v>
      </c>
      <c r="C101" s="21" t="s">
        <v>746</v>
      </c>
      <c r="D101" s="22" t="s">
        <v>176</v>
      </c>
      <c r="E101" s="23">
        <v>1</v>
      </c>
      <c r="F101" s="24">
        <v>6401.25</v>
      </c>
      <c r="G101" s="39" t="s">
        <v>969</v>
      </c>
      <c r="H101" s="40"/>
      <c r="I101" s="163"/>
    </row>
    <row r="102" spans="1:9" ht="31.5" x14ac:dyDescent="0.25">
      <c r="A102" s="22">
        <v>98</v>
      </c>
      <c r="B102" s="21" t="s">
        <v>777</v>
      </c>
      <c r="C102" s="21" t="s">
        <v>746</v>
      </c>
      <c r="D102" s="22" t="s">
        <v>176</v>
      </c>
      <c r="E102" s="23">
        <v>1</v>
      </c>
      <c r="F102" s="24">
        <v>6401.25</v>
      </c>
      <c r="G102" s="39" t="s">
        <v>969</v>
      </c>
      <c r="H102" s="40"/>
      <c r="I102" s="163"/>
    </row>
    <row r="103" spans="1:9" ht="31.5" x14ac:dyDescent="0.25">
      <c r="A103" s="22">
        <v>99</v>
      </c>
      <c r="B103" s="21" t="s">
        <v>778</v>
      </c>
      <c r="C103" s="21" t="s">
        <v>746</v>
      </c>
      <c r="D103" s="22" t="s">
        <v>176</v>
      </c>
      <c r="E103" s="23">
        <v>1</v>
      </c>
      <c r="F103" s="24">
        <v>6401.25</v>
      </c>
      <c r="G103" s="39" t="s">
        <v>969</v>
      </c>
      <c r="H103" s="40"/>
      <c r="I103" s="163"/>
    </row>
    <row r="104" spans="1:9" ht="31.5" x14ac:dyDescent="0.25">
      <c r="A104" s="22">
        <v>100</v>
      </c>
      <c r="B104" s="21" t="s">
        <v>779</v>
      </c>
      <c r="C104" s="21" t="s">
        <v>746</v>
      </c>
      <c r="D104" s="22" t="s">
        <v>176</v>
      </c>
      <c r="E104" s="23">
        <v>1</v>
      </c>
      <c r="F104" s="24">
        <v>6401.25</v>
      </c>
      <c r="G104" s="39" t="s">
        <v>969</v>
      </c>
      <c r="H104" s="40"/>
      <c r="I104" s="163"/>
    </row>
    <row r="105" spans="1:9" ht="31.5" x14ac:dyDescent="0.25">
      <c r="A105" s="22">
        <v>101</v>
      </c>
      <c r="B105" s="21" t="s">
        <v>780</v>
      </c>
      <c r="C105" s="21" t="s">
        <v>746</v>
      </c>
      <c r="D105" s="22" t="s">
        <v>176</v>
      </c>
      <c r="E105" s="23">
        <v>1</v>
      </c>
      <c r="F105" s="24">
        <v>6401.25</v>
      </c>
      <c r="G105" s="39" t="s">
        <v>969</v>
      </c>
      <c r="H105" s="40"/>
      <c r="I105" s="163"/>
    </row>
    <row r="106" spans="1:9" ht="47.25" x14ac:dyDescent="0.25">
      <c r="A106" s="22">
        <v>102</v>
      </c>
      <c r="B106" s="21" t="s">
        <v>781</v>
      </c>
      <c r="C106" s="21" t="s">
        <v>782</v>
      </c>
      <c r="D106" s="22" t="s">
        <v>176</v>
      </c>
      <c r="E106" s="23">
        <v>1</v>
      </c>
      <c r="F106" s="24">
        <v>9841.25</v>
      </c>
      <c r="G106" s="39" t="s">
        <v>969</v>
      </c>
      <c r="H106" s="40"/>
      <c r="I106" s="163"/>
    </row>
    <row r="107" spans="1:9" ht="47.25" x14ac:dyDescent="0.25">
      <c r="A107" s="22">
        <v>103</v>
      </c>
      <c r="B107" s="21" t="s">
        <v>783</v>
      </c>
      <c r="C107" s="21" t="s">
        <v>782</v>
      </c>
      <c r="D107" s="22" t="s">
        <v>176</v>
      </c>
      <c r="E107" s="23">
        <v>1</v>
      </c>
      <c r="F107" s="24">
        <v>9841.25</v>
      </c>
      <c r="G107" s="39" t="s">
        <v>969</v>
      </c>
      <c r="H107" s="40"/>
      <c r="I107" s="163"/>
    </row>
    <row r="108" spans="1:9" ht="47.25" x14ac:dyDescent="0.25">
      <c r="A108" s="22">
        <v>104</v>
      </c>
      <c r="B108" s="21" t="s">
        <v>784</v>
      </c>
      <c r="C108" s="21" t="s">
        <v>782</v>
      </c>
      <c r="D108" s="22" t="s">
        <v>176</v>
      </c>
      <c r="E108" s="23">
        <v>1</v>
      </c>
      <c r="F108" s="24">
        <v>9841.25</v>
      </c>
      <c r="G108" s="39" t="s">
        <v>969</v>
      </c>
      <c r="H108" s="40"/>
      <c r="I108" s="163"/>
    </row>
    <row r="109" spans="1:9" ht="25.5" x14ac:dyDescent="0.25">
      <c r="A109" s="22">
        <v>105</v>
      </c>
      <c r="B109" s="21" t="s">
        <v>785</v>
      </c>
      <c r="C109" s="21" t="s">
        <v>786</v>
      </c>
      <c r="D109" s="22" t="s">
        <v>176</v>
      </c>
      <c r="E109" s="23">
        <v>1</v>
      </c>
      <c r="F109" s="24">
        <v>4506.68</v>
      </c>
      <c r="G109" s="39" t="s">
        <v>969</v>
      </c>
      <c r="H109" s="40"/>
      <c r="I109" s="163"/>
    </row>
    <row r="110" spans="1:9" ht="31.5" x14ac:dyDescent="0.25">
      <c r="A110" s="22">
        <v>106</v>
      </c>
      <c r="B110" s="21" t="s">
        <v>787</v>
      </c>
      <c r="C110" s="21" t="s">
        <v>788</v>
      </c>
      <c r="D110" s="22" t="s">
        <v>176</v>
      </c>
      <c r="E110" s="23">
        <v>1</v>
      </c>
      <c r="F110" s="24">
        <v>7140</v>
      </c>
      <c r="G110" s="45"/>
      <c r="H110" s="40"/>
      <c r="I110" s="163" t="s">
        <v>991</v>
      </c>
    </row>
    <row r="111" spans="1:9" ht="25.5" x14ac:dyDescent="0.25">
      <c r="A111" s="22">
        <v>107</v>
      </c>
      <c r="B111" s="21" t="s">
        <v>789</v>
      </c>
      <c r="C111" s="21" t="s">
        <v>790</v>
      </c>
      <c r="D111" s="22" t="s">
        <v>176</v>
      </c>
      <c r="E111" s="23">
        <v>1</v>
      </c>
      <c r="F111" s="24">
        <v>4959.6000000000004</v>
      </c>
      <c r="G111" s="39" t="s">
        <v>969</v>
      </c>
      <c r="H111" s="40"/>
      <c r="I111" s="163"/>
    </row>
    <row r="112" spans="1:9" ht="25.5" x14ac:dyDescent="0.25">
      <c r="A112" s="22">
        <v>108</v>
      </c>
      <c r="B112" s="21" t="s">
        <v>791</v>
      </c>
      <c r="C112" s="21" t="s">
        <v>790</v>
      </c>
      <c r="D112" s="22" t="s">
        <v>176</v>
      </c>
      <c r="E112" s="23">
        <v>1</v>
      </c>
      <c r="F112" s="24">
        <v>4959.6000000000004</v>
      </c>
      <c r="G112" s="39" t="s">
        <v>969</v>
      </c>
      <c r="H112" s="40"/>
      <c r="I112" s="163"/>
    </row>
    <row r="113" spans="1:9" ht="25.5" x14ac:dyDescent="0.25">
      <c r="A113" s="22">
        <v>109</v>
      </c>
      <c r="B113" s="21" t="s">
        <v>792</v>
      </c>
      <c r="C113" s="21" t="s">
        <v>790</v>
      </c>
      <c r="D113" s="22" t="s">
        <v>176</v>
      </c>
      <c r="E113" s="23">
        <v>1</v>
      </c>
      <c r="F113" s="24">
        <v>4959.6000000000004</v>
      </c>
      <c r="G113" s="39" t="s">
        <v>969</v>
      </c>
      <c r="H113" s="40"/>
      <c r="I113" s="163"/>
    </row>
    <row r="114" spans="1:9" ht="31.5" x14ac:dyDescent="0.25">
      <c r="A114" s="22">
        <v>110</v>
      </c>
      <c r="B114" s="21" t="s">
        <v>636</v>
      </c>
      <c r="C114" s="21" t="s">
        <v>637</v>
      </c>
      <c r="D114" s="22" t="s">
        <v>176</v>
      </c>
      <c r="E114" s="23">
        <v>1</v>
      </c>
      <c r="F114" s="24">
        <v>113477</v>
      </c>
      <c r="G114" s="39" t="s">
        <v>975</v>
      </c>
      <c r="H114" s="38" t="s">
        <v>964</v>
      </c>
      <c r="I114" s="163"/>
    </row>
    <row r="115" spans="1:9" ht="63" x14ac:dyDescent="0.25">
      <c r="A115" s="22">
        <v>111</v>
      </c>
      <c r="B115" s="21" t="s">
        <v>802</v>
      </c>
      <c r="C115" s="21" t="s">
        <v>803</v>
      </c>
      <c r="D115" s="22" t="s">
        <v>176</v>
      </c>
      <c r="E115" s="23">
        <v>1</v>
      </c>
      <c r="F115" s="24">
        <v>11300</v>
      </c>
      <c r="G115" s="39" t="s">
        <v>969</v>
      </c>
      <c r="H115" s="40"/>
      <c r="I115" s="163"/>
    </row>
    <row r="116" spans="1:9" x14ac:dyDescent="0.25">
      <c r="A116" s="22">
        <v>112</v>
      </c>
      <c r="B116" s="21" t="s">
        <v>804</v>
      </c>
      <c r="C116" s="21" t="s">
        <v>805</v>
      </c>
      <c r="D116" s="22" t="s">
        <v>176</v>
      </c>
      <c r="E116" s="23">
        <v>1</v>
      </c>
      <c r="F116" s="24">
        <v>5059.2</v>
      </c>
      <c r="G116" s="77"/>
      <c r="H116" s="40"/>
      <c r="I116" s="163"/>
    </row>
    <row r="117" spans="1:9" ht="25.5" x14ac:dyDescent="0.25">
      <c r="A117" s="22">
        <v>113</v>
      </c>
      <c r="B117" s="21" t="s">
        <v>821</v>
      </c>
      <c r="C117" s="21" t="s">
        <v>790</v>
      </c>
      <c r="D117" s="22" t="s">
        <v>176</v>
      </c>
      <c r="E117" s="23">
        <v>1</v>
      </c>
      <c r="F117" s="24">
        <v>3454.83</v>
      </c>
      <c r="G117" s="39" t="s">
        <v>969</v>
      </c>
      <c r="H117" s="40"/>
      <c r="I117" s="163"/>
    </row>
    <row r="118" spans="1:9" ht="25.5" x14ac:dyDescent="0.25">
      <c r="A118" s="22">
        <v>114</v>
      </c>
      <c r="B118" s="21" t="s">
        <v>825</v>
      </c>
      <c r="C118" s="21" t="s">
        <v>790</v>
      </c>
      <c r="D118" s="22" t="s">
        <v>176</v>
      </c>
      <c r="E118" s="23">
        <v>1</v>
      </c>
      <c r="F118" s="24">
        <v>3454.83</v>
      </c>
      <c r="G118" s="39" t="s">
        <v>969</v>
      </c>
      <c r="H118" s="40"/>
      <c r="I118" s="163"/>
    </row>
    <row r="119" spans="1:9" x14ac:dyDescent="0.25">
      <c r="A119" s="22">
        <v>115</v>
      </c>
      <c r="B119" s="21" t="s">
        <v>833</v>
      </c>
      <c r="C119" s="21" t="s">
        <v>834</v>
      </c>
      <c r="D119" s="22" t="s">
        <v>176</v>
      </c>
      <c r="E119" s="23">
        <v>1</v>
      </c>
      <c r="F119" s="24">
        <v>4300</v>
      </c>
      <c r="G119" s="77"/>
      <c r="H119" s="40"/>
      <c r="I119" s="163"/>
    </row>
    <row r="120" spans="1:9" ht="31.5" x14ac:dyDescent="0.25">
      <c r="A120" s="22">
        <v>116</v>
      </c>
      <c r="B120" s="21" t="s">
        <v>839</v>
      </c>
      <c r="C120" s="21" t="s">
        <v>840</v>
      </c>
      <c r="D120" s="22" t="s">
        <v>176</v>
      </c>
      <c r="E120" s="23">
        <v>1</v>
      </c>
      <c r="F120" s="24">
        <v>14010</v>
      </c>
      <c r="G120" s="39" t="s">
        <v>969</v>
      </c>
      <c r="H120" s="40"/>
      <c r="I120" s="163"/>
    </row>
    <row r="121" spans="1:9" x14ac:dyDescent="0.25">
      <c r="A121" s="22">
        <v>117</v>
      </c>
      <c r="B121" s="21" t="s">
        <v>843</v>
      </c>
      <c r="C121" s="21" t="s">
        <v>844</v>
      </c>
      <c r="D121" s="22" t="s">
        <v>176</v>
      </c>
      <c r="E121" s="23">
        <v>1</v>
      </c>
      <c r="F121" s="24">
        <v>6267.45</v>
      </c>
      <c r="G121" s="77"/>
      <c r="H121" s="40"/>
      <c r="I121" s="163"/>
    </row>
    <row r="122" spans="1:9" ht="31.5" x14ac:dyDescent="0.25">
      <c r="A122" s="22">
        <v>118</v>
      </c>
      <c r="B122" s="21"/>
      <c r="C122" s="21" t="s">
        <v>855</v>
      </c>
      <c r="D122" s="22" t="s">
        <v>176</v>
      </c>
      <c r="E122" s="23">
        <v>2</v>
      </c>
      <c r="F122" s="24">
        <v>2625.46</v>
      </c>
      <c r="G122" s="77"/>
      <c r="H122" s="40"/>
      <c r="I122" s="163"/>
    </row>
    <row r="123" spans="1:9" ht="31.5" x14ac:dyDescent="0.25">
      <c r="A123" s="22">
        <v>119</v>
      </c>
      <c r="B123" s="21"/>
      <c r="C123" s="21" t="s">
        <v>856</v>
      </c>
      <c r="D123" s="22" t="s">
        <v>176</v>
      </c>
      <c r="E123" s="23">
        <v>3</v>
      </c>
      <c r="F123" s="24">
        <v>10002</v>
      </c>
      <c r="G123" s="39" t="s">
        <v>969</v>
      </c>
      <c r="H123" s="40"/>
      <c r="I123" s="163"/>
    </row>
    <row r="124" spans="1:9" ht="25.5" x14ac:dyDescent="0.25">
      <c r="A124" s="22">
        <v>120</v>
      </c>
      <c r="B124" s="21" t="s">
        <v>857</v>
      </c>
      <c r="C124" s="21" t="s">
        <v>858</v>
      </c>
      <c r="D124" s="22" t="s">
        <v>176</v>
      </c>
      <c r="E124" s="23">
        <v>1</v>
      </c>
      <c r="F124" s="24">
        <v>4481.83</v>
      </c>
      <c r="G124" s="39" t="s">
        <v>969</v>
      </c>
      <c r="H124" s="40"/>
      <c r="I124" s="163"/>
    </row>
    <row r="125" spans="1:9" ht="47.25" x14ac:dyDescent="0.25">
      <c r="A125" s="22">
        <v>121</v>
      </c>
      <c r="B125" s="21" t="s">
        <v>859</v>
      </c>
      <c r="C125" s="21" t="s">
        <v>782</v>
      </c>
      <c r="D125" s="22" t="s">
        <v>176</v>
      </c>
      <c r="E125" s="23">
        <v>1</v>
      </c>
      <c r="F125" s="24">
        <v>9841.25</v>
      </c>
      <c r="G125" s="39" t="s">
        <v>969</v>
      </c>
      <c r="H125" s="40"/>
      <c r="I125" s="163"/>
    </row>
    <row r="126" spans="1:9" ht="47.25" x14ac:dyDescent="0.25">
      <c r="A126" s="22">
        <v>122</v>
      </c>
      <c r="B126" s="21" t="s">
        <v>860</v>
      </c>
      <c r="C126" s="21" t="s">
        <v>782</v>
      </c>
      <c r="D126" s="22" t="s">
        <v>176</v>
      </c>
      <c r="E126" s="23">
        <v>1</v>
      </c>
      <c r="F126" s="24">
        <v>9841.25</v>
      </c>
      <c r="G126" s="39" t="s">
        <v>969</v>
      </c>
      <c r="H126" s="40"/>
      <c r="I126" s="163"/>
    </row>
    <row r="127" spans="1:9" ht="47.25" x14ac:dyDescent="0.25">
      <c r="A127" s="22">
        <v>123</v>
      </c>
      <c r="B127" s="21" t="s">
        <v>861</v>
      </c>
      <c r="C127" s="21" t="s">
        <v>782</v>
      </c>
      <c r="D127" s="22" t="s">
        <v>176</v>
      </c>
      <c r="E127" s="23">
        <v>1</v>
      </c>
      <c r="F127" s="24">
        <v>9841.25</v>
      </c>
      <c r="G127" s="39" t="s">
        <v>969</v>
      </c>
      <c r="H127" s="40"/>
      <c r="I127" s="163"/>
    </row>
    <row r="128" spans="1:9" ht="47.25" x14ac:dyDescent="0.25">
      <c r="A128" s="22">
        <v>124</v>
      </c>
      <c r="B128" s="21" t="s">
        <v>862</v>
      </c>
      <c r="C128" s="21" t="s">
        <v>782</v>
      </c>
      <c r="D128" s="22" t="s">
        <v>176</v>
      </c>
      <c r="E128" s="23">
        <v>1</v>
      </c>
      <c r="F128" s="24">
        <v>9841.25</v>
      </c>
      <c r="G128" s="39" t="s">
        <v>969</v>
      </c>
      <c r="H128" s="40"/>
      <c r="I128" s="163"/>
    </row>
    <row r="129" spans="1:9" ht="47.25" x14ac:dyDescent="0.25">
      <c r="A129" s="22">
        <v>125</v>
      </c>
      <c r="B129" s="21" t="s">
        <v>863</v>
      </c>
      <c r="C129" s="21" t="s">
        <v>782</v>
      </c>
      <c r="D129" s="22" t="s">
        <v>176</v>
      </c>
      <c r="E129" s="23">
        <v>1</v>
      </c>
      <c r="F129" s="24">
        <v>9841.25</v>
      </c>
      <c r="G129" s="39" t="s">
        <v>969</v>
      </c>
      <c r="H129" s="40"/>
      <c r="I129" s="163"/>
    </row>
    <row r="130" spans="1:9" ht="47.25" x14ac:dyDescent="0.25">
      <c r="A130" s="22">
        <v>126</v>
      </c>
      <c r="B130" s="21" t="s">
        <v>864</v>
      </c>
      <c r="C130" s="21" t="s">
        <v>782</v>
      </c>
      <c r="D130" s="22" t="s">
        <v>176</v>
      </c>
      <c r="E130" s="23">
        <v>1</v>
      </c>
      <c r="F130" s="24">
        <v>9841.25</v>
      </c>
      <c r="G130" s="39" t="s">
        <v>969</v>
      </c>
      <c r="H130" s="40"/>
      <c r="I130" s="163"/>
    </row>
    <row r="131" spans="1:9" ht="47.25" x14ac:dyDescent="0.25">
      <c r="A131" s="22">
        <v>127</v>
      </c>
      <c r="B131" s="21" t="s">
        <v>865</v>
      </c>
      <c r="C131" s="21" t="s">
        <v>782</v>
      </c>
      <c r="D131" s="22" t="s">
        <v>176</v>
      </c>
      <c r="E131" s="23">
        <v>1</v>
      </c>
      <c r="F131" s="24">
        <v>9841.25</v>
      </c>
      <c r="G131" s="39" t="s">
        <v>969</v>
      </c>
      <c r="H131" s="40"/>
      <c r="I131" s="163"/>
    </row>
    <row r="132" spans="1:9" ht="47.25" x14ac:dyDescent="0.25">
      <c r="A132" s="22">
        <v>128</v>
      </c>
      <c r="B132" s="21" t="s">
        <v>866</v>
      </c>
      <c r="C132" s="21" t="s">
        <v>782</v>
      </c>
      <c r="D132" s="22" t="s">
        <v>176</v>
      </c>
      <c r="E132" s="23">
        <v>1</v>
      </c>
      <c r="F132" s="24">
        <v>9841.25</v>
      </c>
      <c r="G132" s="39" t="s">
        <v>969</v>
      </c>
      <c r="H132" s="40"/>
      <c r="I132" s="163"/>
    </row>
    <row r="133" spans="1:9" ht="47.25" x14ac:dyDescent="0.25">
      <c r="A133" s="22">
        <v>129</v>
      </c>
      <c r="B133" s="21" t="s">
        <v>867</v>
      </c>
      <c r="C133" s="21" t="s">
        <v>782</v>
      </c>
      <c r="D133" s="22" t="s">
        <v>176</v>
      </c>
      <c r="E133" s="23">
        <v>1</v>
      </c>
      <c r="F133" s="24">
        <v>9841.25</v>
      </c>
      <c r="G133" s="39" t="s">
        <v>969</v>
      </c>
      <c r="H133" s="40"/>
      <c r="I133" s="163"/>
    </row>
    <row r="134" spans="1:9" ht="47.25" x14ac:dyDescent="0.25">
      <c r="A134" s="22">
        <v>130</v>
      </c>
      <c r="B134" s="21" t="s">
        <v>868</v>
      </c>
      <c r="C134" s="21" t="s">
        <v>782</v>
      </c>
      <c r="D134" s="22" t="s">
        <v>176</v>
      </c>
      <c r="E134" s="23">
        <v>1</v>
      </c>
      <c r="F134" s="24">
        <v>9841.25</v>
      </c>
      <c r="G134" s="39" t="s">
        <v>969</v>
      </c>
      <c r="H134" s="40"/>
      <c r="I134" s="163"/>
    </row>
    <row r="135" spans="1:9" ht="47.25" x14ac:dyDescent="0.25">
      <c r="A135" s="22">
        <v>131</v>
      </c>
      <c r="B135" s="21" t="s">
        <v>869</v>
      </c>
      <c r="C135" s="21" t="s">
        <v>782</v>
      </c>
      <c r="D135" s="22" t="s">
        <v>176</v>
      </c>
      <c r="E135" s="23">
        <v>1</v>
      </c>
      <c r="F135" s="24">
        <v>9841.25</v>
      </c>
      <c r="G135" s="39" t="s">
        <v>969</v>
      </c>
      <c r="H135" s="40"/>
      <c r="I135" s="163"/>
    </row>
    <row r="136" spans="1:9" ht="47.25" x14ac:dyDescent="0.25">
      <c r="A136" s="22">
        <v>132</v>
      </c>
      <c r="B136" s="21" t="s">
        <v>870</v>
      </c>
      <c r="C136" s="21" t="s">
        <v>782</v>
      </c>
      <c r="D136" s="22" t="s">
        <v>176</v>
      </c>
      <c r="E136" s="23">
        <v>1</v>
      </c>
      <c r="F136" s="24">
        <v>9841.25</v>
      </c>
      <c r="G136" s="39" t="s">
        <v>969</v>
      </c>
      <c r="H136" s="40"/>
      <c r="I136" s="163"/>
    </row>
    <row r="137" spans="1:9" s="63" customFormat="1" ht="31.5" hidden="1" customHeight="1" x14ac:dyDescent="0.25">
      <c r="A137" s="22">
        <v>133</v>
      </c>
      <c r="B137" s="57" t="s">
        <v>871</v>
      </c>
      <c r="C137" s="57" t="s">
        <v>872</v>
      </c>
      <c r="D137" s="58" t="s">
        <v>176</v>
      </c>
      <c r="E137" s="59">
        <v>1</v>
      </c>
      <c r="F137" s="60">
        <v>11264.08</v>
      </c>
      <c r="G137" s="61" t="s">
        <v>969</v>
      </c>
      <c r="H137" s="62" t="s">
        <v>981</v>
      </c>
      <c r="I137" s="163"/>
    </row>
    <row r="138" spans="1:9" ht="25.5" x14ac:dyDescent="0.25">
      <c r="A138" s="22">
        <v>134</v>
      </c>
      <c r="B138" s="21" t="s">
        <v>873</v>
      </c>
      <c r="C138" s="21" t="s">
        <v>874</v>
      </c>
      <c r="D138" s="22" t="s">
        <v>176</v>
      </c>
      <c r="E138" s="23">
        <v>1</v>
      </c>
      <c r="F138" s="24">
        <v>2694</v>
      </c>
      <c r="G138" s="39" t="s">
        <v>969</v>
      </c>
      <c r="H138" s="40"/>
      <c r="I138" s="163"/>
    </row>
    <row r="139" spans="1:9" ht="31.5" x14ac:dyDescent="0.25">
      <c r="A139" s="22">
        <v>135</v>
      </c>
      <c r="B139" s="21"/>
      <c r="C139" s="21" t="s">
        <v>847</v>
      </c>
      <c r="D139" s="22" t="s">
        <v>176</v>
      </c>
      <c r="E139" s="23">
        <v>1</v>
      </c>
      <c r="F139" s="24">
        <v>11400</v>
      </c>
      <c r="G139" s="39" t="s">
        <v>975</v>
      </c>
      <c r="H139" s="38" t="s">
        <v>964</v>
      </c>
      <c r="I139" s="163"/>
    </row>
    <row r="140" spans="1:9" ht="31.5" x14ac:dyDescent="0.25">
      <c r="A140" s="22">
        <v>136</v>
      </c>
      <c r="B140" s="21"/>
      <c r="C140" s="21" t="s">
        <v>847</v>
      </c>
      <c r="D140" s="22" t="s">
        <v>176</v>
      </c>
      <c r="E140" s="23">
        <v>1</v>
      </c>
      <c r="F140" s="24">
        <v>11400</v>
      </c>
      <c r="G140" s="39" t="s">
        <v>975</v>
      </c>
      <c r="H140" s="38" t="s">
        <v>964</v>
      </c>
      <c r="I140" s="163"/>
    </row>
    <row r="141" spans="1:9" ht="31.5" x14ac:dyDescent="0.25">
      <c r="A141" s="22">
        <v>137</v>
      </c>
      <c r="B141" s="21" t="s">
        <v>897</v>
      </c>
      <c r="C141" s="21" t="s">
        <v>740</v>
      </c>
      <c r="D141" s="22" t="s">
        <v>176</v>
      </c>
      <c r="E141" s="23">
        <v>1</v>
      </c>
      <c r="F141" s="24">
        <v>10900</v>
      </c>
      <c r="G141" s="39" t="s">
        <v>969</v>
      </c>
      <c r="H141" s="40"/>
      <c r="I141" s="163"/>
    </row>
    <row r="142" spans="1:9" ht="31.5" x14ac:dyDescent="0.25">
      <c r="A142" s="22">
        <v>138</v>
      </c>
      <c r="B142" s="21" t="s">
        <v>898</v>
      </c>
      <c r="C142" s="21" t="s">
        <v>899</v>
      </c>
      <c r="D142" s="22" t="s">
        <v>176</v>
      </c>
      <c r="E142" s="23">
        <v>1</v>
      </c>
      <c r="F142" s="24">
        <v>12250.57</v>
      </c>
      <c r="G142" s="39" t="s">
        <v>969</v>
      </c>
      <c r="H142" s="40"/>
      <c r="I142" s="163"/>
    </row>
    <row r="143" spans="1:9" ht="31.5" x14ac:dyDescent="0.25">
      <c r="A143" s="22">
        <v>139</v>
      </c>
      <c r="B143" s="21" t="s">
        <v>900</v>
      </c>
      <c r="C143" s="21" t="s">
        <v>899</v>
      </c>
      <c r="D143" s="22" t="s">
        <v>176</v>
      </c>
      <c r="E143" s="23">
        <v>1</v>
      </c>
      <c r="F143" s="24">
        <v>12250.57</v>
      </c>
      <c r="G143" s="39" t="s">
        <v>969</v>
      </c>
      <c r="H143" s="40"/>
      <c r="I143" s="163" t="s">
        <v>991</v>
      </c>
    </row>
    <row r="144" spans="1:9" ht="25.5" x14ac:dyDescent="0.25">
      <c r="A144" s="22">
        <v>140</v>
      </c>
      <c r="B144" s="21" t="s">
        <v>901</v>
      </c>
      <c r="C144" s="21" t="s">
        <v>902</v>
      </c>
      <c r="D144" s="22" t="s">
        <v>176</v>
      </c>
      <c r="E144" s="23">
        <v>1</v>
      </c>
      <c r="F144" s="24">
        <v>35800.9</v>
      </c>
      <c r="G144" s="39" t="s">
        <v>969</v>
      </c>
      <c r="H144" s="40"/>
      <c r="I144" s="163"/>
    </row>
    <row r="145" spans="1:9" ht="25.5" x14ac:dyDescent="0.25">
      <c r="A145" s="22">
        <v>141</v>
      </c>
      <c r="B145" s="21" t="s">
        <v>904</v>
      </c>
      <c r="C145" s="21" t="s">
        <v>744</v>
      </c>
      <c r="D145" s="22" t="s">
        <v>176</v>
      </c>
      <c r="E145" s="23">
        <v>1</v>
      </c>
      <c r="F145" s="24">
        <v>11025</v>
      </c>
      <c r="G145" s="39" t="s">
        <v>969</v>
      </c>
      <c r="H145" s="40"/>
      <c r="I145" s="163"/>
    </row>
    <row r="146" spans="1:9" ht="31.5" x14ac:dyDescent="0.25">
      <c r="A146" s="22">
        <v>142</v>
      </c>
      <c r="B146" s="21" t="s">
        <v>910</v>
      </c>
      <c r="C146" s="21" t="s">
        <v>911</v>
      </c>
      <c r="D146" s="22" t="s">
        <v>176</v>
      </c>
      <c r="E146" s="23">
        <v>1</v>
      </c>
      <c r="F146" s="24">
        <v>49339.5</v>
      </c>
      <c r="G146" s="39" t="s">
        <v>969</v>
      </c>
      <c r="H146" s="40"/>
      <c r="I146" s="163"/>
    </row>
    <row r="147" spans="1:9" ht="31.5" x14ac:dyDescent="0.25">
      <c r="A147" s="22">
        <v>143</v>
      </c>
      <c r="B147" s="21" t="s">
        <v>912</v>
      </c>
      <c r="C147" s="21" t="s">
        <v>911</v>
      </c>
      <c r="D147" s="22" t="s">
        <v>176</v>
      </c>
      <c r="E147" s="23">
        <v>1</v>
      </c>
      <c r="F147" s="24">
        <v>49339.5</v>
      </c>
      <c r="G147" s="39" t="s">
        <v>969</v>
      </c>
      <c r="H147" s="40"/>
      <c r="I147" s="163"/>
    </row>
    <row r="148" spans="1:9" ht="47.25" x14ac:dyDescent="0.25">
      <c r="A148" s="22">
        <v>144</v>
      </c>
      <c r="B148" s="21" t="s">
        <v>913</v>
      </c>
      <c r="C148" s="21" t="s">
        <v>914</v>
      </c>
      <c r="D148" s="22" t="s">
        <v>176</v>
      </c>
      <c r="E148" s="23">
        <v>1</v>
      </c>
      <c r="F148" s="24">
        <v>8798</v>
      </c>
      <c r="G148" s="39" t="s">
        <v>969</v>
      </c>
      <c r="H148" s="40"/>
      <c r="I148" s="163"/>
    </row>
    <row r="149" spans="1:9" ht="25.5" x14ac:dyDescent="0.25">
      <c r="A149" s="22">
        <v>145</v>
      </c>
      <c r="B149" s="21" t="s">
        <v>915</v>
      </c>
      <c r="C149" s="21" t="s">
        <v>846</v>
      </c>
      <c r="D149" s="22" t="s">
        <v>176</v>
      </c>
      <c r="E149" s="23">
        <v>1</v>
      </c>
      <c r="F149" s="24">
        <v>6153</v>
      </c>
      <c r="G149" s="39" t="s">
        <v>975</v>
      </c>
      <c r="H149" s="38" t="s">
        <v>964</v>
      </c>
      <c r="I149" s="163"/>
    </row>
    <row r="150" spans="1:9" ht="25.5" x14ac:dyDescent="0.25">
      <c r="A150" s="22">
        <v>146</v>
      </c>
      <c r="B150" s="21" t="s">
        <v>916</v>
      </c>
      <c r="C150" s="21" t="s">
        <v>846</v>
      </c>
      <c r="D150" s="22" t="s">
        <v>176</v>
      </c>
      <c r="E150" s="23">
        <v>1</v>
      </c>
      <c r="F150" s="24">
        <v>6153</v>
      </c>
      <c r="G150" s="39" t="s">
        <v>975</v>
      </c>
      <c r="H150" s="38" t="s">
        <v>964</v>
      </c>
      <c r="I150" s="163"/>
    </row>
    <row r="151" spans="1:9" ht="25.5" x14ac:dyDescent="0.25">
      <c r="A151" s="22">
        <v>147</v>
      </c>
      <c r="B151" s="21" t="s">
        <v>917</v>
      </c>
      <c r="C151" s="21" t="s">
        <v>846</v>
      </c>
      <c r="D151" s="22" t="s">
        <v>176</v>
      </c>
      <c r="E151" s="23">
        <v>1</v>
      </c>
      <c r="F151" s="24">
        <v>6153</v>
      </c>
      <c r="G151" s="39" t="s">
        <v>975</v>
      </c>
      <c r="H151" s="38" t="s">
        <v>964</v>
      </c>
      <c r="I151" s="163"/>
    </row>
    <row r="152" spans="1:9" ht="25.5" x14ac:dyDescent="0.25">
      <c r="A152" s="22">
        <v>148</v>
      </c>
      <c r="B152" s="21" t="s">
        <v>918</v>
      </c>
      <c r="C152" s="21" t="s">
        <v>846</v>
      </c>
      <c r="D152" s="22" t="s">
        <v>176</v>
      </c>
      <c r="E152" s="23">
        <v>1</v>
      </c>
      <c r="F152" s="24">
        <v>6153</v>
      </c>
      <c r="G152" s="39" t="s">
        <v>975</v>
      </c>
      <c r="H152" s="38" t="s">
        <v>964</v>
      </c>
      <c r="I152" s="163"/>
    </row>
    <row r="153" spans="1:9" ht="25.5" x14ac:dyDescent="0.25">
      <c r="A153" s="22">
        <v>149</v>
      </c>
      <c r="B153" s="21" t="s">
        <v>919</v>
      </c>
      <c r="C153" s="21" t="s">
        <v>920</v>
      </c>
      <c r="D153" s="22" t="s">
        <v>176</v>
      </c>
      <c r="E153" s="23">
        <v>1</v>
      </c>
      <c r="F153" s="24">
        <v>8500</v>
      </c>
      <c r="G153" s="39" t="s">
        <v>969</v>
      </c>
      <c r="H153" s="40"/>
      <c r="I153" s="163"/>
    </row>
    <row r="154" spans="1:9" ht="31.5" x14ac:dyDescent="0.25">
      <c r="A154" s="22">
        <v>150</v>
      </c>
      <c r="B154" s="21" t="s">
        <v>921</v>
      </c>
      <c r="C154" s="21" t="s">
        <v>922</v>
      </c>
      <c r="D154" s="22" t="s">
        <v>176</v>
      </c>
      <c r="E154" s="23">
        <v>1</v>
      </c>
      <c r="F154" s="24">
        <v>6250.57</v>
      </c>
      <c r="G154" s="39" t="s">
        <v>969</v>
      </c>
      <c r="H154" s="40"/>
      <c r="I154" s="163"/>
    </row>
    <row r="155" spans="1:9" ht="31.5" x14ac:dyDescent="0.25">
      <c r="A155" s="22">
        <v>151</v>
      </c>
      <c r="B155" s="21" t="s">
        <v>923</v>
      </c>
      <c r="C155" s="21" t="s">
        <v>924</v>
      </c>
      <c r="D155" s="22" t="s">
        <v>176</v>
      </c>
      <c r="E155" s="23">
        <v>1</v>
      </c>
      <c r="F155" s="24">
        <v>6050.57</v>
      </c>
      <c r="G155" s="39" t="s">
        <v>969</v>
      </c>
      <c r="H155" s="40"/>
      <c r="I155" s="163"/>
    </row>
    <row r="156" spans="1:9" ht="31.5" x14ac:dyDescent="0.25">
      <c r="A156" s="22">
        <v>152</v>
      </c>
      <c r="B156" s="21" t="s">
        <v>925</v>
      </c>
      <c r="C156" s="21" t="s">
        <v>924</v>
      </c>
      <c r="D156" s="22" t="s">
        <v>176</v>
      </c>
      <c r="E156" s="23">
        <v>1</v>
      </c>
      <c r="F156" s="24">
        <v>6050.57</v>
      </c>
      <c r="G156" s="39" t="s">
        <v>969</v>
      </c>
      <c r="H156" s="40"/>
      <c r="I156" s="163"/>
    </row>
    <row r="157" spans="1:9" ht="31.5" hidden="1" customHeight="1" x14ac:dyDescent="0.25">
      <c r="A157" s="22">
        <v>153</v>
      </c>
      <c r="B157" s="70" t="s">
        <v>926</v>
      </c>
      <c r="C157" s="70" t="s">
        <v>927</v>
      </c>
      <c r="D157" s="71" t="s">
        <v>176</v>
      </c>
      <c r="E157" s="73">
        <v>1</v>
      </c>
      <c r="F157" s="72">
        <v>10244.290000000001</v>
      </c>
      <c r="G157" s="74" t="s">
        <v>969</v>
      </c>
      <c r="H157" s="40"/>
      <c r="I157" s="163"/>
    </row>
    <row r="158" spans="1:9" ht="38.25" x14ac:dyDescent="0.25">
      <c r="A158" s="22">
        <v>154</v>
      </c>
      <c r="B158" s="21" t="s">
        <v>928</v>
      </c>
      <c r="C158" s="21" t="s">
        <v>845</v>
      </c>
      <c r="D158" s="22" t="s">
        <v>176</v>
      </c>
      <c r="E158" s="23">
        <v>1</v>
      </c>
      <c r="F158" s="24">
        <v>3685.5</v>
      </c>
      <c r="G158" s="41" t="s">
        <v>970</v>
      </c>
      <c r="H158" s="42" t="s">
        <v>971</v>
      </c>
      <c r="I158" s="163"/>
    </row>
    <row r="159" spans="1:9" ht="25.5" x14ac:dyDescent="0.25">
      <c r="A159" s="22">
        <v>155</v>
      </c>
      <c r="B159" s="21" t="s">
        <v>929</v>
      </c>
      <c r="C159" s="21" t="s">
        <v>846</v>
      </c>
      <c r="D159" s="22" t="s">
        <v>176</v>
      </c>
      <c r="E159" s="23">
        <v>1</v>
      </c>
      <c r="F159" s="24">
        <v>6153</v>
      </c>
      <c r="G159" s="39" t="s">
        <v>975</v>
      </c>
      <c r="H159" s="38" t="s">
        <v>964</v>
      </c>
      <c r="I159" s="163"/>
    </row>
    <row r="160" spans="1:9" ht="31.5" x14ac:dyDescent="0.25">
      <c r="A160" s="22">
        <v>156</v>
      </c>
      <c r="B160" s="21" t="s">
        <v>934</v>
      </c>
      <c r="C160" s="21" t="s">
        <v>935</v>
      </c>
      <c r="D160" s="22" t="s">
        <v>176</v>
      </c>
      <c r="E160" s="23">
        <v>1</v>
      </c>
      <c r="F160" s="24">
        <v>10688</v>
      </c>
      <c r="G160" s="77"/>
      <c r="H160" s="40"/>
      <c r="I160" s="163"/>
    </row>
    <row r="161" spans="1:9" x14ac:dyDescent="0.25">
      <c r="A161" s="22">
        <v>157</v>
      </c>
      <c r="B161" s="21" t="s">
        <v>936</v>
      </c>
      <c r="C161" s="21" t="s">
        <v>881</v>
      </c>
      <c r="D161" s="22" t="s">
        <v>176</v>
      </c>
      <c r="E161" s="23">
        <v>1</v>
      </c>
      <c r="F161" s="24">
        <v>7490</v>
      </c>
      <c r="G161" s="77"/>
      <c r="H161" s="40"/>
      <c r="I161" s="164"/>
    </row>
    <row r="162" spans="1:9" ht="31.5" x14ac:dyDescent="0.25">
      <c r="A162" s="22">
        <v>158</v>
      </c>
      <c r="B162" s="21" t="s">
        <v>627</v>
      </c>
      <c r="C162" s="57" t="s">
        <v>628</v>
      </c>
      <c r="D162" s="22" t="s">
        <v>176</v>
      </c>
      <c r="E162" s="23">
        <v>1</v>
      </c>
      <c r="F162" s="24">
        <v>6400</v>
      </c>
      <c r="G162" s="39"/>
      <c r="H162" s="40"/>
      <c r="I162" s="165" t="s">
        <v>992</v>
      </c>
    </row>
    <row r="163" spans="1:9" x14ac:dyDescent="0.25">
      <c r="A163" s="22">
        <v>159</v>
      </c>
      <c r="B163" s="21" t="s">
        <v>621</v>
      </c>
      <c r="C163" s="57" t="s">
        <v>622</v>
      </c>
      <c r="D163" s="22" t="s">
        <v>176</v>
      </c>
      <c r="E163" s="23">
        <v>1</v>
      </c>
      <c r="F163" s="24">
        <v>4820</v>
      </c>
      <c r="G163" s="39"/>
      <c r="H163" s="40"/>
      <c r="I163" s="163"/>
    </row>
    <row r="164" spans="1:9" ht="31.5" x14ac:dyDescent="0.25">
      <c r="A164" s="22">
        <v>160</v>
      </c>
      <c r="B164" s="21" t="s">
        <v>623</v>
      </c>
      <c r="C164" s="57" t="s">
        <v>624</v>
      </c>
      <c r="D164" s="22" t="s">
        <v>176</v>
      </c>
      <c r="E164" s="23">
        <v>1</v>
      </c>
      <c r="F164" s="24">
        <v>3999</v>
      </c>
      <c r="G164" s="39"/>
      <c r="H164" s="40"/>
      <c r="I164" s="163"/>
    </row>
    <row r="165" spans="1:9" ht="63" x14ac:dyDescent="0.25">
      <c r="A165" s="22">
        <v>161</v>
      </c>
      <c r="B165" s="21" t="s">
        <v>617</v>
      </c>
      <c r="C165" s="57" t="s">
        <v>618</v>
      </c>
      <c r="D165" s="22" t="s">
        <v>176</v>
      </c>
      <c r="E165" s="23">
        <v>1</v>
      </c>
      <c r="F165" s="24">
        <v>17500</v>
      </c>
      <c r="G165" s="39"/>
      <c r="H165" s="40"/>
      <c r="I165" s="163"/>
    </row>
    <row r="166" spans="1:9" ht="31.5" x14ac:dyDescent="0.25">
      <c r="A166" s="22">
        <v>162</v>
      </c>
      <c r="B166" s="21" t="s">
        <v>607</v>
      </c>
      <c r="C166" s="57" t="s">
        <v>608</v>
      </c>
      <c r="D166" s="22" t="s">
        <v>176</v>
      </c>
      <c r="E166" s="23">
        <v>1</v>
      </c>
      <c r="F166" s="24">
        <v>5000</v>
      </c>
      <c r="G166" s="43"/>
      <c r="H166" s="40"/>
      <c r="I166" s="163"/>
    </row>
    <row r="167" spans="1:9" ht="31.5" x14ac:dyDescent="0.25">
      <c r="A167" s="22">
        <v>163</v>
      </c>
      <c r="B167" s="21" t="s">
        <v>609</v>
      </c>
      <c r="C167" s="57" t="s">
        <v>610</v>
      </c>
      <c r="D167" s="22" t="s">
        <v>176</v>
      </c>
      <c r="E167" s="23">
        <v>1</v>
      </c>
      <c r="F167" s="24">
        <v>5300</v>
      </c>
      <c r="G167" s="43"/>
      <c r="H167" s="40"/>
      <c r="I167" s="163"/>
    </row>
    <row r="168" spans="1:9" ht="31.5" x14ac:dyDescent="0.25">
      <c r="A168" s="22">
        <v>164</v>
      </c>
      <c r="B168" s="21" t="s">
        <v>603</v>
      </c>
      <c r="C168" s="57" t="s">
        <v>604</v>
      </c>
      <c r="D168" s="22" t="s">
        <v>176</v>
      </c>
      <c r="E168" s="23">
        <v>1</v>
      </c>
      <c r="F168" s="24">
        <v>12163.33</v>
      </c>
      <c r="G168" s="39"/>
      <c r="H168" s="40"/>
      <c r="I168" s="163"/>
    </row>
    <row r="169" spans="1:9" ht="31.5" x14ac:dyDescent="0.25">
      <c r="A169" s="22">
        <v>165</v>
      </c>
      <c r="B169" s="21" t="s">
        <v>646</v>
      </c>
      <c r="C169" s="57" t="s">
        <v>647</v>
      </c>
      <c r="D169" s="22" t="s">
        <v>176</v>
      </c>
      <c r="E169" s="23">
        <v>1</v>
      </c>
      <c r="F169" s="24">
        <v>4680</v>
      </c>
      <c r="G169" s="39"/>
      <c r="H169" s="40"/>
      <c r="I169" s="163"/>
    </row>
    <row r="170" spans="1:9" ht="63" x14ac:dyDescent="0.25">
      <c r="A170" s="22">
        <v>166</v>
      </c>
      <c r="B170" s="21" t="s">
        <v>640</v>
      </c>
      <c r="C170" s="57" t="s">
        <v>641</v>
      </c>
      <c r="D170" s="22" t="s">
        <v>176</v>
      </c>
      <c r="E170" s="23">
        <v>1</v>
      </c>
      <c r="F170" s="24">
        <v>15465.2</v>
      </c>
      <c r="G170" s="39"/>
      <c r="H170" s="40"/>
      <c r="I170" s="163"/>
    </row>
    <row r="171" spans="1:9" x14ac:dyDescent="0.25">
      <c r="A171" s="22">
        <v>167</v>
      </c>
      <c r="B171" s="21" t="s">
        <v>737</v>
      </c>
      <c r="C171" s="57" t="s">
        <v>738</v>
      </c>
      <c r="D171" s="22" t="s">
        <v>176</v>
      </c>
      <c r="E171" s="23">
        <v>1</v>
      </c>
      <c r="F171" s="24">
        <v>10855.96</v>
      </c>
      <c r="G171" s="77"/>
      <c r="H171" s="40"/>
      <c r="I171" s="163"/>
    </row>
    <row r="172" spans="1:9" x14ac:dyDescent="0.25">
      <c r="A172" s="22">
        <v>168</v>
      </c>
      <c r="B172" s="21" t="s">
        <v>793</v>
      </c>
      <c r="C172" s="57" t="s">
        <v>794</v>
      </c>
      <c r="D172" s="22" t="s">
        <v>176</v>
      </c>
      <c r="E172" s="23">
        <v>1</v>
      </c>
      <c r="F172" s="24">
        <v>9126.25</v>
      </c>
      <c r="G172" s="45"/>
      <c r="H172" s="40"/>
      <c r="I172" s="163"/>
    </row>
    <row r="173" spans="1:9" x14ac:dyDescent="0.25">
      <c r="A173" s="22">
        <v>169</v>
      </c>
      <c r="B173" s="21" t="s">
        <v>795</v>
      </c>
      <c r="C173" s="57" t="s">
        <v>796</v>
      </c>
      <c r="D173" s="22" t="s">
        <v>176</v>
      </c>
      <c r="E173" s="23">
        <v>1</v>
      </c>
      <c r="F173" s="24">
        <v>3100</v>
      </c>
      <c r="G173" s="45"/>
      <c r="H173" s="40"/>
      <c r="I173" s="163"/>
    </row>
    <row r="174" spans="1:9" x14ac:dyDescent="0.25">
      <c r="A174" s="22">
        <v>170</v>
      </c>
      <c r="B174" s="21" t="s">
        <v>797</v>
      </c>
      <c r="C174" s="57" t="s">
        <v>798</v>
      </c>
      <c r="D174" s="22" t="s">
        <v>176</v>
      </c>
      <c r="E174" s="23">
        <v>1</v>
      </c>
      <c r="F174" s="24">
        <v>7450</v>
      </c>
      <c r="G174" s="45"/>
      <c r="H174" s="40"/>
      <c r="I174" s="163"/>
    </row>
    <row r="175" spans="1:9" x14ac:dyDescent="0.25">
      <c r="A175" s="22">
        <v>171</v>
      </c>
      <c r="B175" s="21" t="s">
        <v>799</v>
      </c>
      <c r="C175" s="57" t="s">
        <v>800</v>
      </c>
      <c r="D175" s="22" t="s">
        <v>176</v>
      </c>
      <c r="E175" s="23">
        <v>1</v>
      </c>
      <c r="F175" s="24">
        <v>8947</v>
      </c>
      <c r="G175" s="45"/>
      <c r="H175" s="40"/>
      <c r="I175" s="163"/>
    </row>
    <row r="176" spans="1:9" x14ac:dyDescent="0.25">
      <c r="A176" s="22">
        <v>172</v>
      </c>
      <c r="B176" s="21" t="s">
        <v>801</v>
      </c>
      <c r="C176" s="57" t="s">
        <v>7</v>
      </c>
      <c r="D176" s="22" t="s">
        <v>176</v>
      </c>
      <c r="E176" s="23">
        <v>1</v>
      </c>
      <c r="F176" s="24">
        <v>7780</v>
      </c>
      <c r="G176" s="45"/>
      <c r="H176" s="40"/>
      <c r="I176" s="163"/>
    </row>
    <row r="177" spans="1:9" ht="31.5" x14ac:dyDescent="0.25">
      <c r="A177" s="22">
        <v>173</v>
      </c>
      <c r="B177" s="21" t="s">
        <v>806</v>
      </c>
      <c r="C177" s="57" t="s">
        <v>807</v>
      </c>
      <c r="D177" s="22" t="s">
        <v>176</v>
      </c>
      <c r="E177" s="23">
        <v>1</v>
      </c>
      <c r="F177" s="24">
        <v>9310</v>
      </c>
      <c r="G177" s="77"/>
      <c r="H177" s="40"/>
      <c r="I177" s="163"/>
    </row>
    <row r="178" spans="1:9" ht="47.25" x14ac:dyDescent="0.25">
      <c r="A178" s="22">
        <v>174</v>
      </c>
      <c r="B178" s="21" t="s">
        <v>808</v>
      </c>
      <c r="C178" s="57" t="s">
        <v>809</v>
      </c>
      <c r="D178" s="22" t="s">
        <v>176</v>
      </c>
      <c r="E178" s="23">
        <v>1</v>
      </c>
      <c r="F178" s="24">
        <v>6130</v>
      </c>
      <c r="G178" s="77"/>
      <c r="H178" s="40"/>
      <c r="I178" s="163"/>
    </row>
    <row r="179" spans="1:9" ht="47.25" x14ac:dyDescent="0.25">
      <c r="A179" s="22">
        <v>175</v>
      </c>
      <c r="B179" s="21" t="s">
        <v>810</v>
      </c>
      <c r="C179" s="57" t="s">
        <v>811</v>
      </c>
      <c r="D179" s="22" t="s">
        <v>176</v>
      </c>
      <c r="E179" s="23">
        <v>1</v>
      </c>
      <c r="F179" s="24">
        <v>6130</v>
      </c>
      <c r="G179" s="77"/>
      <c r="H179" s="40"/>
      <c r="I179" s="163"/>
    </row>
    <row r="180" spans="1:9" ht="47.25" x14ac:dyDescent="0.25">
      <c r="A180" s="22">
        <v>176</v>
      </c>
      <c r="B180" s="21" t="s">
        <v>812</v>
      </c>
      <c r="C180" s="57" t="s">
        <v>809</v>
      </c>
      <c r="D180" s="22" t="s">
        <v>176</v>
      </c>
      <c r="E180" s="23">
        <v>1</v>
      </c>
      <c r="F180" s="24">
        <v>6130</v>
      </c>
      <c r="G180" s="77"/>
      <c r="H180" s="40"/>
      <c r="I180" s="163"/>
    </row>
    <row r="181" spans="1:9" ht="47.25" x14ac:dyDescent="0.25">
      <c r="A181" s="22">
        <v>177</v>
      </c>
      <c r="B181" s="21" t="s">
        <v>813</v>
      </c>
      <c r="C181" s="57" t="s">
        <v>809</v>
      </c>
      <c r="D181" s="22" t="s">
        <v>176</v>
      </c>
      <c r="E181" s="23">
        <v>1</v>
      </c>
      <c r="F181" s="24">
        <v>6130</v>
      </c>
      <c r="G181" s="77"/>
      <c r="H181" s="40"/>
      <c r="I181" s="163" t="s">
        <v>992</v>
      </c>
    </row>
    <row r="182" spans="1:9" ht="47.25" x14ac:dyDescent="0.25">
      <c r="A182" s="22">
        <v>178</v>
      </c>
      <c r="B182" s="21" t="s">
        <v>814</v>
      </c>
      <c r="C182" s="57" t="s">
        <v>809</v>
      </c>
      <c r="D182" s="22" t="s">
        <v>176</v>
      </c>
      <c r="E182" s="23">
        <v>1</v>
      </c>
      <c r="F182" s="24">
        <v>6130</v>
      </c>
      <c r="G182" s="77"/>
      <c r="H182" s="40"/>
      <c r="I182" s="163"/>
    </row>
    <row r="183" spans="1:9" ht="31.5" x14ac:dyDescent="0.25">
      <c r="A183" s="22">
        <v>179</v>
      </c>
      <c r="B183" s="21" t="s">
        <v>815</v>
      </c>
      <c r="C183" s="57" t="s">
        <v>816</v>
      </c>
      <c r="D183" s="22" t="s">
        <v>176</v>
      </c>
      <c r="E183" s="23">
        <v>1</v>
      </c>
      <c r="F183" s="24">
        <v>3453.72</v>
      </c>
      <c r="G183" s="77"/>
      <c r="H183" s="40"/>
      <c r="I183" s="163"/>
    </row>
    <row r="184" spans="1:9" x14ac:dyDescent="0.25">
      <c r="A184" s="22">
        <v>180</v>
      </c>
      <c r="B184" s="21" t="s">
        <v>817</v>
      </c>
      <c r="C184" s="57" t="s">
        <v>818</v>
      </c>
      <c r="D184" s="22" t="s">
        <v>176</v>
      </c>
      <c r="E184" s="23">
        <v>1</v>
      </c>
      <c r="F184" s="24">
        <v>6439.79</v>
      </c>
      <c r="G184" s="77"/>
      <c r="H184" s="40"/>
      <c r="I184" s="163"/>
    </row>
    <row r="185" spans="1:9" ht="31.5" x14ac:dyDescent="0.25">
      <c r="A185" s="22">
        <v>181</v>
      </c>
      <c r="B185" s="21" t="s">
        <v>819</v>
      </c>
      <c r="C185" s="57" t="s">
        <v>820</v>
      </c>
      <c r="D185" s="22" t="s">
        <v>176</v>
      </c>
      <c r="E185" s="23">
        <v>1</v>
      </c>
      <c r="F185" s="24">
        <v>342500</v>
      </c>
      <c r="G185" s="77"/>
      <c r="H185" s="40"/>
      <c r="I185" s="163"/>
    </row>
    <row r="186" spans="1:9" ht="31.5" x14ac:dyDescent="0.25">
      <c r="A186" s="22">
        <v>182</v>
      </c>
      <c r="B186" s="21" t="s">
        <v>826</v>
      </c>
      <c r="C186" s="57" t="s">
        <v>177</v>
      </c>
      <c r="D186" s="22" t="s">
        <v>176</v>
      </c>
      <c r="E186" s="23">
        <v>1</v>
      </c>
      <c r="F186" s="24">
        <v>9781.7999999999993</v>
      </c>
      <c r="G186" s="77"/>
      <c r="H186" s="40"/>
      <c r="I186" s="163"/>
    </row>
    <row r="187" spans="1:9" x14ac:dyDescent="0.25">
      <c r="A187" s="22">
        <v>183</v>
      </c>
      <c r="B187" s="21" t="s">
        <v>827</v>
      </c>
      <c r="C187" s="57" t="s">
        <v>828</v>
      </c>
      <c r="D187" s="22" t="s">
        <v>176</v>
      </c>
      <c r="E187" s="23">
        <v>1</v>
      </c>
      <c r="F187" s="24">
        <v>45318.68</v>
      </c>
      <c r="G187" s="77"/>
      <c r="H187" s="40"/>
      <c r="I187" s="163"/>
    </row>
    <row r="188" spans="1:9" ht="31.5" x14ac:dyDescent="0.25">
      <c r="A188" s="22">
        <v>184</v>
      </c>
      <c r="B188" s="21" t="s">
        <v>829</v>
      </c>
      <c r="C188" s="57" t="s">
        <v>830</v>
      </c>
      <c r="D188" s="22" t="s">
        <v>176</v>
      </c>
      <c r="E188" s="23">
        <v>1</v>
      </c>
      <c r="F188" s="24">
        <v>3700</v>
      </c>
      <c r="G188" s="77"/>
      <c r="H188" s="40"/>
      <c r="I188" s="163"/>
    </row>
    <row r="189" spans="1:9" ht="31.5" x14ac:dyDescent="0.25">
      <c r="A189" s="22">
        <v>185</v>
      </c>
      <c r="B189" s="21" t="s">
        <v>835</v>
      </c>
      <c r="C189" s="57" t="s">
        <v>836</v>
      </c>
      <c r="D189" s="22" t="s">
        <v>176</v>
      </c>
      <c r="E189" s="23">
        <v>1</v>
      </c>
      <c r="F189" s="24">
        <v>8474.58</v>
      </c>
      <c r="G189" s="77"/>
      <c r="H189" s="40"/>
      <c r="I189" s="163"/>
    </row>
    <row r="190" spans="1:9" ht="47.25" x14ac:dyDescent="0.25">
      <c r="A190" s="22">
        <v>186</v>
      </c>
      <c r="B190" s="21" t="s">
        <v>837</v>
      </c>
      <c r="C190" s="57" t="s">
        <v>838</v>
      </c>
      <c r="D190" s="22" t="s">
        <v>176</v>
      </c>
      <c r="E190" s="23">
        <v>1</v>
      </c>
      <c r="F190" s="24">
        <v>3216.1</v>
      </c>
      <c r="G190" s="77"/>
      <c r="H190" s="40"/>
      <c r="I190" s="163"/>
    </row>
    <row r="191" spans="1:9" ht="31.5" x14ac:dyDescent="0.25">
      <c r="A191" s="22">
        <v>187</v>
      </c>
      <c r="B191" s="21"/>
      <c r="C191" s="57" t="s">
        <v>849</v>
      </c>
      <c r="D191" s="22" t="s">
        <v>176</v>
      </c>
      <c r="E191" s="23">
        <v>1</v>
      </c>
      <c r="F191" s="24">
        <v>3500</v>
      </c>
      <c r="G191" s="77"/>
      <c r="H191" s="40"/>
      <c r="I191" s="163"/>
    </row>
    <row r="192" spans="1:9" x14ac:dyDescent="0.25">
      <c r="A192" s="22">
        <v>188</v>
      </c>
      <c r="B192" s="21" t="s">
        <v>850</v>
      </c>
      <c r="C192" s="57" t="s">
        <v>851</v>
      </c>
      <c r="D192" s="22" t="s">
        <v>176</v>
      </c>
      <c r="E192" s="23">
        <v>1</v>
      </c>
      <c r="F192" s="24">
        <v>6900</v>
      </c>
      <c r="G192" s="77"/>
      <c r="H192" s="40"/>
      <c r="I192" s="163"/>
    </row>
    <row r="193" spans="1:9" x14ac:dyDescent="0.25">
      <c r="A193" s="22">
        <v>189</v>
      </c>
      <c r="B193" s="21" t="s">
        <v>852</v>
      </c>
      <c r="C193" s="57" t="s">
        <v>853</v>
      </c>
      <c r="D193" s="22" t="s">
        <v>176</v>
      </c>
      <c r="E193" s="23">
        <v>1</v>
      </c>
      <c r="F193" s="24">
        <v>8067.04</v>
      </c>
      <c r="G193" s="77"/>
      <c r="H193" s="40"/>
      <c r="I193" s="163"/>
    </row>
    <row r="194" spans="1:9" x14ac:dyDescent="0.25">
      <c r="A194" s="22">
        <v>190</v>
      </c>
      <c r="B194" s="21" t="s">
        <v>886</v>
      </c>
      <c r="C194" s="57" t="s">
        <v>887</v>
      </c>
      <c r="D194" s="22" t="s">
        <v>176</v>
      </c>
      <c r="E194" s="23">
        <v>1</v>
      </c>
      <c r="F194" s="24">
        <v>9281.16</v>
      </c>
      <c r="G194" s="77"/>
      <c r="H194" s="40"/>
      <c r="I194" s="163"/>
    </row>
    <row r="195" spans="1:9" x14ac:dyDescent="0.25">
      <c r="A195" s="22">
        <v>191</v>
      </c>
      <c r="B195" s="21" t="s">
        <v>932</v>
      </c>
      <c r="C195" s="57" t="s">
        <v>933</v>
      </c>
      <c r="D195" s="22" t="s">
        <v>176</v>
      </c>
      <c r="E195" s="23">
        <v>1</v>
      </c>
      <c r="F195" s="24">
        <v>11500</v>
      </c>
      <c r="G195" s="77"/>
      <c r="H195" s="40"/>
      <c r="I195" s="163"/>
    </row>
    <row r="196" spans="1:9" ht="31.5" hidden="1" customHeight="1" x14ac:dyDescent="0.25">
      <c r="A196" s="22">
        <v>192</v>
      </c>
      <c r="B196" s="21" t="s">
        <v>824</v>
      </c>
      <c r="C196" s="57" t="s">
        <v>823</v>
      </c>
      <c r="D196" s="22" t="s">
        <v>176</v>
      </c>
      <c r="E196" s="23">
        <v>1</v>
      </c>
      <c r="F196" s="24">
        <v>9800</v>
      </c>
      <c r="G196" s="77" t="s">
        <v>960</v>
      </c>
      <c r="H196" s="40"/>
      <c r="I196" s="163"/>
    </row>
    <row r="197" spans="1:9" x14ac:dyDescent="0.25">
      <c r="A197" s="22">
        <v>193</v>
      </c>
      <c r="B197" s="21" t="s">
        <v>937</v>
      </c>
      <c r="C197" s="57" t="s">
        <v>938</v>
      </c>
      <c r="D197" s="22" t="s">
        <v>176</v>
      </c>
      <c r="E197" s="23">
        <v>1</v>
      </c>
      <c r="F197" s="24">
        <v>4750</v>
      </c>
      <c r="G197" s="77"/>
      <c r="H197" s="40"/>
      <c r="I197" s="163"/>
    </row>
    <row r="198" spans="1:9" x14ac:dyDescent="0.25">
      <c r="A198" s="22">
        <v>194</v>
      </c>
      <c r="B198" s="21" t="s">
        <v>951</v>
      </c>
      <c r="C198" s="57" t="s">
        <v>952</v>
      </c>
      <c r="D198" s="22" t="s">
        <v>176</v>
      </c>
      <c r="E198" s="23">
        <v>1</v>
      </c>
      <c r="F198" s="24">
        <v>4115.07</v>
      </c>
      <c r="G198" s="77"/>
      <c r="H198" s="40"/>
      <c r="I198" s="163"/>
    </row>
    <row r="199" spans="1:9" x14ac:dyDescent="0.25">
      <c r="A199" s="22">
        <v>195</v>
      </c>
      <c r="B199" s="21" t="s">
        <v>953</v>
      </c>
      <c r="C199" s="57" t="s">
        <v>952</v>
      </c>
      <c r="D199" s="22" t="s">
        <v>176</v>
      </c>
      <c r="E199" s="23">
        <v>1</v>
      </c>
      <c r="F199" s="24">
        <v>4216.47</v>
      </c>
      <c r="G199" s="77"/>
      <c r="H199" s="40"/>
      <c r="I199" s="163"/>
    </row>
    <row r="200" spans="1:9" ht="31.5" x14ac:dyDescent="0.25">
      <c r="A200" s="22">
        <v>196</v>
      </c>
      <c r="B200" s="21" t="s">
        <v>954</v>
      </c>
      <c r="C200" s="57" t="s">
        <v>955</v>
      </c>
      <c r="D200" s="22" t="s">
        <v>176</v>
      </c>
      <c r="E200" s="23">
        <v>1</v>
      </c>
      <c r="F200" s="24">
        <v>6300</v>
      </c>
      <c r="G200" s="77"/>
      <c r="H200" s="40"/>
      <c r="I200" s="163"/>
    </row>
    <row r="201" spans="1:9" x14ac:dyDescent="0.25">
      <c r="A201" s="22">
        <v>197</v>
      </c>
      <c r="B201" s="21" t="s">
        <v>956</v>
      </c>
      <c r="C201" s="57" t="s">
        <v>957</v>
      </c>
      <c r="D201" s="22" t="s">
        <v>176</v>
      </c>
      <c r="E201" s="23">
        <v>1</v>
      </c>
      <c r="F201" s="24">
        <v>3900</v>
      </c>
      <c r="G201" s="77"/>
      <c r="H201" s="40"/>
      <c r="I201" s="163"/>
    </row>
    <row r="202" spans="1:9" x14ac:dyDescent="0.25">
      <c r="A202" s="22">
        <v>198</v>
      </c>
      <c r="B202" s="21" t="s">
        <v>631</v>
      </c>
      <c r="C202" s="57" t="s">
        <v>632</v>
      </c>
      <c r="D202" s="22" t="s">
        <v>176</v>
      </c>
      <c r="E202" s="23">
        <v>1</v>
      </c>
      <c r="F202" s="24">
        <v>13644.57</v>
      </c>
      <c r="G202" s="39"/>
      <c r="H202" s="40"/>
      <c r="I202" s="163"/>
    </row>
    <row r="203" spans="1:9" ht="31.5" x14ac:dyDescent="0.25">
      <c r="A203" s="22">
        <v>199</v>
      </c>
      <c r="B203" s="21" t="s">
        <v>644</v>
      </c>
      <c r="C203" s="57" t="s">
        <v>645</v>
      </c>
      <c r="D203" s="22" t="s">
        <v>176</v>
      </c>
      <c r="E203" s="23">
        <v>1</v>
      </c>
      <c r="F203" s="24">
        <v>106704.04</v>
      </c>
      <c r="G203" s="39"/>
      <c r="H203" s="20"/>
      <c r="I203" s="163"/>
    </row>
    <row r="204" spans="1:9" x14ac:dyDescent="0.25">
      <c r="A204" s="22">
        <v>200</v>
      </c>
      <c r="B204" s="21" t="s">
        <v>732</v>
      </c>
      <c r="C204" s="57" t="s">
        <v>733</v>
      </c>
      <c r="D204" s="22" t="s">
        <v>176</v>
      </c>
      <c r="E204" s="23">
        <v>1</v>
      </c>
      <c r="F204" s="24">
        <v>23144.48</v>
      </c>
      <c r="G204" s="77"/>
      <c r="H204" s="20"/>
      <c r="I204" s="164"/>
    </row>
    <row r="205" spans="1:9" ht="31.5" x14ac:dyDescent="0.25">
      <c r="A205" s="22">
        <v>201</v>
      </c>
      <c r="B205" s="21" t="s">
        <v>822</v>
      </c>
      <c r="C205" s="21" t="s">
        <v>823</v>
      </c>
      <c r="D205" s="22" t="s">
        <v>176</v>
      </c>
      <c r="E205" s="23">
        <v>1</v>
      </c>
      <c r="F205" s="24">
        <v>9800</v>
      </c>
      <c r="G205" s="20"/>
      <c r="H205" s="40"/>
      <c r="I205" s="81" t="s">
        <v>958</v>
      </c>
    </row>
    <row r="206" spans="1:9" ht="15.75" customHeight="1" x14ac:dyDescent="0.25">
      <c r="A206" s="22">
        <v>202</v>
      </c>
      <c r="B206" s="21" t="s">
        <v>876</v>
      </c>
      <c r="C206" s="21" t="s">
        <v>877</v>
      </c>
      <c r="D206" s="22" t="s">
        <v>176</v>
      </c>
      <c r="E206" s="23">
        <v>1</v>
      </c>
      <c r="F206" s="24">
        <v>5755.16</v>
      </c>
      <c r="G206" s="20"/>
      <c r="H206" s="40"/>
      <c r="I206" s="161" t="s">
        <v>990</v>
      </c>
    </row>
    <row r="207" spans="1:9" x14ac:dyDescent="0.25">
      <c r="A207" s="22">
        <v>203</v>
      </c>
      <c r="B207" s="21" t="s">
        <v>878</v>
      </c>
      <c r="C207" s="21" t="s">
        <v>879</v>
      </c>
      <c r="D207" s="22" t="s">
        <v>176</v>
      </c>
      <c r="E207" s="23">
        <v>1</v>
      </c>
      <c r="F207" s="24">
        <v>11500</v>
      </c>
      <c r="G207" s="20"/>
      <c r="H207" s="40"/>
      <c r="I207" s="161"/>
    </row>
    <row r="208" spans="1:9" x14ac:dyDescent="0.25">
      <c r="A208" s="22">
        <v>204</v>
      </c>
      <c r="B208" s="21" t="s">
        <v>880</v>
      </c>
      <c r="C208" s="21" t="s">
        <v>881</v>
      </c>
      <c r="D208" s="22" t="s">
        <v>176</v>
      </c>
      <c r="E208" s="23">
        <v>1</v>
      </c>
      <c r="F208" s="24">
        <v>6104.89</v>
      </c>
      <c r="G208" s="20"/>
      <c r="H208" s="40"/>
      <c r="I208" s="161"/>
    </row>
    <row r="209" spans="1:9" ht="46.15" customHeight="1" x14ac:dyDescent="0.25">
      <c r="A209" s="22">
        <v>205</v>
      </c>
      <c r="B209" s="21" t="s">
        <v>882</v>
      </c>
      <c r="C209" s="21" t="s">
        <v>883</v>
      </c>
      <c r="D209" s="22" t="s">
        <v>176</v>
      </c>
      <c r="E209" s="23">
        <v>1</v>
      </c>
      <c r="F209" s="24">
        <v>6500</v>
      </c>
      <c r="G209" s="20"/>
      <c r="H209" s="40"/>
      <c r="I209" s="161"/>
    </row>
    <row r="210" spans="1:9" x14ac:dyDescent="0.25">
      <c r="A210" s="22">
        <v>206</v>
      </c>
      <c r="B210" s="21" t="s">
        <v>884</v>
      </c>
      <c r="C210" s="21" t="s">
        <v>885</v>
      </c>
      <c r="D210" s="22" t="s">
        <v>176</v>
      </c>
      <c r="E210" s="23">
        <v>1</v>
      </c>
      <c r="F210" s="24">
        <v>8700</v>
      </c>
      <c r="G210" s="20"/>
      <c r="H210" s="40"/>
      <c r="I210" s="161"/>
    </row>
    <row r="211" spans="1:9" x14ac:dyDescent="0.25">
      <c r="G211" s="19"/>
      <c r="I211" s="19"/>
    </row>
    <row r="212" spans="1:9" x14ac:dyDescent="0.25">
      <c r="G212" s="19"/>
      <c r="I212" s="19"/>
    </row>
  </sheetData>
  <autoFilter ref="A2:I210" xr:uid="{00000000-0009-0000-0000-000002000000}"/>
  <mergeCells count="13">
    <mergeCell ref="I206:I210"/>
    <mergeCell ref="A1:I1"/>
    <mergeCell ref="I110:I142"/>
    <mergeCell ref="I143:I161"/>
    <mergeCell ref="I162:I180"/>
    <mergeCell ref="I31:I37"/>
    <mergeCell ref="I38:I74"/>
    <mergeCell ref="I75:I109"/>
    <mergeCell ref="I8:I16"/>
    <mergeCell ref="I6:I7"/>
    <mergeCell ref="I17:I24"/>
    <mergeCell ref="I25:I28"/>
    <mergeCell ref="I181:I204"/>
  </mergeCells>
  <pageMargins left="0.31496062992125984" right="0.31496062992125984" top="0.74803149606299213" bottom="0.74803149606299213" header="0.31496062992125984" footer="0.31496062992125984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12"/>
  <sheetViews>
    <sheetView workbookViewId="0">
      <selection activeCell="A406" sqref="A406:XFD412"/>
    </sheetView>
  </sheetViews>
  <sheetFormatPr defaultColWidth="9.140625" defaultRowHeight="15" x14ac:dyDescent="0.25"/>
  <cols>
    <col min="1" max="1" width="4.28515625" style="3" customWidth="1"/>
    <col min="2" max="2" width="13.28515625" style="3" customWidth="1"/>
    <col min="3" max="3" width="25.5703125" style="3" customWidth="1"/>
    <col min="4" max="4" width="9.140625" style="3"/>
    <col min="5" max="5" width="14" style="3" customWidth="1"/>
    <col min="6" max="6" width="14" style="3" bestFit="1" customWidth="1"/>
    <col min="7" max="7" width="19" style="3" customWidth="1"/>
    <col min="8" max="8" width="20" style="3" hidden="1" customWidth="1"/>
    <col min="9" max="16384" width="9.140625" style="3"/>
  </cols>
  <sheetData>
    <row r="1" spans="1:8" ht="22.9" customHeight="1" x14ac:dyDescent="0.25">
      <c r="A1" s="167" t="s">
        <v>982</v>
      </c>
      <c r="B1" s="167"/>
      <c r="C1" s="167"/>
      <c r="D1" s="167"/>
      <c r="E1" s="167"/>
      <c r="F1" s="167"/>
      <c r="G1" s="167"/>
      <c r="H1" s="167"/>
    </row>
    <row r="2" spans="1:8" ht="63" x14ac:dyDescent="0.25">
      <c r="A2" s="2" t="s">
        <v>0</v>
      </c>
      <c r="B2" s="2" t="s">
        <v>1</v>
      </c>
      <c r="C2" s="2" t="s">
        <v>2</v>
      </c>
      <c r="D2" s="2" t="s">
        <v>179</v>
      </c>
      <c r="E2" s="2" t="s">
        <v>3</v>
      </c>
      <c r="F2" s="1" t="s">
        <v>4</v>
      </c>
      <c r="G2" s="18" t="s">
        <v>8</v>
      </c>
      <c r="H2" s="28" t="s">
        <v>961</v>
      </c>
    </row>
    <row r="3" spans="1:8" ht="30" hidden="1" x14ac:dyDescent="0.25">
      <c r="A3" s="7">
        <v>1</v>
      </c>
      <c r="B3" s="4"/>
      <c r="C3" s="4" t="s">
        <v>180</v>
      </c>
      <c r="D3" s="12" t="s">
        <v>176</v>
      </c>
      <c r="E3" s="6">
        <v>9</v>
      </c>
      <c r="F3" s="30">
        <v>62226</v>
      </c>
      <c r="G3" s="7" t="s">
        <v>965</v>
      </c>
      <c r="H3" s="26" t="s">
        <v>966</v>
      </c>
    </row>
    <row r="4" spans="1:8" ht="30" hidden="1" x14ac:dyDescent="0.25">
      <c r="A4" s="7">
        <v>2</v>
      </c>
      <c r="B4" s="4"/>
      <c r="C4" s="4" t="s">
        <v>181</v>
      </c>
      <c r="D4" s="5" t="s">
        <v>176</v>
      </c>
      <c r="E4" s="6">
        <v>118</v>
      </c>
      <c r="F4" s="30">
        <v>39058</v>
      </c>
      <c r="G4" s="7" t="s">
        <v>965</v>
      </c>
      <c r="H4" s="26" t="s">
        <v>966</v>
      </c>
    </row>
    <row r="5" spans="1:8" ht="30" hidden="1" x14ac:dyDescent="0.25">
      <c r="A5" s="7">
        <v>3</v>
      </c>
      <c r="B5" s="4" t="s">
        <v>182</v>
      </c>
      <c r="C5" s="4" t="s">
        <v>183</v>
      </c>
      <c r="D5" s="5" t="s">
        <v>176</v>
      </c>
      <c r="E5" s="6">
        <v>1</v>
      </c>
      <c r="F5" s="30">
        <v>65400</v>
      </c>
      <c r="G5" s="7" t="s">
        <v>967</v>
      </c>
      <c r="H5" s="26" t="s">
        <v>968</v>
      </c>
    </row>
    <row r="6" spans="1:8" ht="45" hidden="1" x14ac:dyDescent="0.25">
      <c r="A6" s="7">
        <v>4</v>
      </c>
      <c r="B6" s="4" t="s">
        <v>184</v>
      </c>
      <c r="C6" s="4" t="s">
        <v>185</v>
      </c>
      <c r="D6" s="5" t="s">
        <v>176</v>
      </c>
      <c r="E6" s="6">
        <v>1</v>
      </c>
      <c r="F6" s="30">
        <v>17050</v>
      </c>
      <c r="G6" s="7" t="s">
        <v>965</v>
      </c>
      <c r="H6" s="26" t="s">
        <v>966</v>
      </c>
    </row>
    <row r="7" spans="1:8" ht="45" hidden="1" x14ac:dyDescent="0.25">
      <c r="A7" s="7">
        <v>5</v>
      </c>
      <c r="B7" s="4" t="s">
        <v>186</v>
      </c>
      <c r="C7" s="4" t="s">
        <v>187</v>
      </c>
      <c r="D7" s="5" t="s">
        <v>176</v>
      </c>
      <c r="E7" s="6">
        <v>1</v>
      </c>
      <c r="F7" s="30">
        <v>3368.72</v>
      </c>
      <c r="G7" s="7" t="s">
        <v>965</v>
      </c>
      <c r="H7" s="26" t="s">
        <v>966</v>
      </c>
    </row>
    <row r="8" spans="1:8" ht="30" hidden="1" x14ac:dyDescent="0.25">
      <c r="A8" s="7">
        <v>6</v>
      </c>
      <c r="B8" s="4" t="s">
        <v>188</v>
      </c>
      <c r="C8" s="4" t="s">
        <v>189</v>
      </c>
      <c r="D8" s="5" t="s">
        <v>176</v>
      </c>
      <c r="E8" s="6">
        <v>1</v>
      </c>
      <c r="F8" s="30">
        <v>14273</v>
      </c>
      <c r="G8" s="7" t="s">
        <v>965</v>
      </c>
      <c r="H8" s="26" t="s">
        <v>966</v>
      </c>
    </row>
    <row r="9" spans="1:8" ht="30" hidden="1" x14ac:dyDescent="0.25">
      <c r="A9" s="7">
        <v>7</v>
      </c>
      <c r="B9" s="4" t="s">
        <v>190</v>
      </c>
      <c r="C9" s="4" t="s">
        <v>189</v>
      </c>
      <c r="D9" s="5" t="s">
        <v>176</v>
      </c>
      <c r="E9" s="6">
        <v>1</v>
      </c>
      <c r="F9" s="30">
        <v>14273</v>
      </c>
      <c r="G9" s="7" t="s">
        <v>965</v>
      </c>
      <c r="H9" s="26" t="s">
        <v>966</v>
      </c>
    </row>
    <row r="10" spans="1:8" ht="30" hidden="1" x14ac:dyDescent="0.25">
      <c r="A10" s="7">
        <v>8</v>
      </c>
      <c r="B10" s="4" t="s">
        <v>191</v>
      </c>
      <c r="C10" s="4" t="s">
        <v>189</v>
      </c>
      <c r="D10" s="5" t="s">
        <v>176</v>
      </c>
      <c r="E10" s="6">
        <v>1</v>
      </c>
      <c r="F10" s="30">
        <v>14273</v>
      </c>
      <c r="G10" s="7" t="s">
        <v>965</v>
      </c>
      <c r="H10" s="26" t="s">
        <v>966</v>
      </c>
    </row>
    <row r="11" spans="1:8" ht="30" hidden="1" x14ac:dyDescent="0.25">
      <c r="A11" s="7">
        <v>9</v>
      </c>
      <c r="B11" s="4" t="s">
        <v>192</v>
      </c>
      <c r="C11" s="4" t="s">
        <v>189</v>
      </c>
      <c r="D11" s="5" t="s">
        <v>176</v>
      </c>
      <c r="E11" s="6">
        <v>1</v>
      </c>
      <c r="F11" s="30">
        <v>14273</v>
      </c>
      <c r="G11" s="7" t="s">
        <v>965</v>
      </c>
      <c r="H11" s="26" t="s">
        <v>966</v>
      </c>
    </row>
    <row r="12" spans="1:8" ht="30" hidden="1" x14ac:dyDescent="0.25">
      <c r="A12" s="7">
        <v>10</v>
      </c>
      <c r="B12" s="4" t="s">
        <v>193</v>
      </c>
      <c r="C12" s="4" t="s">
        <v>189</v>
      </c>
      <c r="D12" s="5" t="s">
        <v>176</v>
      </c>
      <c r="E12" s="6">
        <v>1</v>
      </c>
      <c r="F12" s="30">
        <v>14273</v>
      </c>
      <c r="G12" s="7" t="s">
        <v>965</v>
      </c>
      <c r="H12" s="26" t="s">
        <v>966</v>
      </c>
    </row>
    <row r="13" spans="1:8" ht="30" hidden="1" x14ac:dyDescent="0.25">
      <c r="A13" s="7">
        <v>11</v>
      </c>
      <c r="B13" s="4" t="s">
        <v>194</v>
      </c>
      <c r="C13" s="4" t="s">
        <v>189</v>
      </c>
      <c r="D13" s="5" t="s">
        <v>176</v>
      </c>
      <c r="E13" s="6">
        <v>1</v>
      </c>
      <c r="F13" s="30">
        <v>14273</v>
      </c>
      <c r="G13" s="7" t="s">
        <v>965</v>
      </c>
      <c r="H13" s="26" t="s">
        <v>966</v>
      </c>
    </row>
    <row r="14" spans="1:8" ht="30" hidden="1" x14ac:dyDescent="0.25">
      <c r="A14" s="7">
        <v>12</v>
      </c>
      <c r="B14" s="4" t="s">
        <v>195</v>
      </c>
      <c r="C14" s="4" t="s">
        <v>189</v>
      </c>
      <c r="D14" s="5" t="s">
        <v>176</v>
      </c>
      <c r="E14" s="6">
        <v>1</v>
      </c>
      <c r="F14" s="30">
        <v>14273</v>
      </c>
      <c r="G14" s="7" t="s">
        <v>965</v>
      </c>
      <c r="H14" s="26" t="s">
        <v>966</v>
      </c>
    </row>
    <row r="15" spans="1:8" ht="30" hidden="1" x14ac:dyDescent="0.25">
      <c r="A15" s="7">
        <v>13</v>
      </c>
      <c r="B15" s="4" t="s">
        <v>196</v>
      </c>
      <c r="C15" s="4" t="s">
        <v>189</v>
      </c>
      <c r="D15" s="5" t="s">
        <v>176</v>
      </c>
      <c r="E15" s="6">
        <v>1</v>
      </c>
      <c r="F15" s="30">
        <v>14273</v>
      </c>
      <c r="G15" s="7" t="s">
        <v>965</v>
      </c>
      <c r="H15" s="26" t="s">
        <v>966</v>
      </c>
    </row>
    <row r="16" spans="1:8" ht="30" hidden="1" x14ac:dyDescent="0.25">
      <c r="A16" s="7">
        <v>14</v>
      </c>
      <c r="B16" s="4" t="s">
        <v>197</v>
      </c>
      <c r="C16" s="4" t="s">
        <v>189</v>
      </c>
      <c r="D16" s="5" t="s">
        <v>176</v>
      </c>
      <c r="E16" s="6">
        <v>1</v>
      </c>
      <c r="F16" s="30">
        <v>14273</v>
      </c>
      <c r="G16" s="7" t="s">
        <v>965</v>
      </c>
      <c r="H16" s="26" t="s">
        <v>966</v>
      </c>
    </row>
    <row r="17" spans="1:8" ht="30" hidden="1" x14ac:dyDescent="0.25">
      <c r="A17" s="7">
        <v>15</v>
      </c>
      <c r="B17" s="4" t="s">
        <v>198</v>
      </c>
      <c r="C17" s="4" t="s">
        <v>189</v>
      </c>
      <c r="D17" s="5" t="s">
        <v>176</v>
      </c>
      <c r="E17" s="6">
        <v>1</v>
      </c>
      <c r="F17" s="30">
        <v>14273</v>
      </c>
      <c r="G17" s="7" t="s">
        <v>965</v>
      </c>
      <c r="H17" s="26" t="s">
        <v>966</v>
      </c>
    </row>
    <row r="18" spans="1:8" ht="30" hidden="1" x14ac:dyDescent="0.25">
      <c r="A18" s="7">
        <v>16</v>
      </c>
      <c r="B18" s="4" t="s">
        <v>199</v>
      </c>
      <c r="C18" s="4" t="s">
        <v>189</v>
      </c>
      <c r="D18" s="5" t="s">
        <v>176</v>
      </c>
      <c r="E18" s="6">
        <v>1</v>
      </c>
      <c r="F18" s="30">
        <v>14273</v>
      </c>
      <c r="G18" s="7" t="s">
        <v>965</v>
      </c>
      <c r="H18" s="26" t="s">
        <v>966</v>
      </c>
    </row>
    <row r="19" spans="1:8" ht="30" hidden="1" x14ac:dyDescent="0.25">
      <c r="A19" s="7">
        <v>17</v>
      </c>
      <c r="B19" s="4" t="s">
        <v>200</v>
      </c>
      <c r="C19" s="4" t="s">
        <v>189</v>
      </c>
      <c r="D19" s="5" t="s">
        <v>176</v>
      </c>
      <c r="E19" s="6">
        <v>1</v>
      </c>
      <c r="F19" s="30">
        <v>14273</v>
      </c>
      <c r="G19" s="7" t="s">
        <v>965</v>
      </c>
      <c r="H19" s="26" t="s">
        <v>966</v>
      </c>
    </row>
    <row r="20" spans="1:8" ht="30" hidden="1" x14ac:dyDescent="0.25">
      <c r="A20" s="7">
        <v>18</v>
      </c>
      <c r="B20" s="4" t="s">
        <v>201</v>
      </c>
      <c r="C20" s="4" t="s">
        <v>189</v>
      </c>
      <c r="D20" s="5" t="s">
        <v>176</v>
      </c>
      <c r="E20" s="6">
        <v>1</v>
      </c>
      <c r="F20" s="30">
        <v>14273</v>
      </c>
      <c r="G20" s="7" t="s">
        <v>965</v>
      </c>
      <c r="H20" s="26" t="s">
        <v>966</v>
      </c>
    </row>
    <row r="21" spans="1:8" ht="30" hidden="1" x14ac:dyDescent="0.25">
      <c r="A21" s="7">
        <v>19</v>
      </c>
      <c r="B21" s="4" t="s">
        <v>202</v>
      </c>
      <c r="C21" s="4" t="s">
        <v>189</v>
      </c>
      <c r="D21" s="5" t="s">
        <v>176</v>
      </c>
      <c r="E21" s="6">
        <v>1</v>
      </c>
      <c r="F21" s="30">
        <v>14273</v>
      </c>
      <c r="G21" s="7" t="s">
        <v>965</v>
      </c>
      <c r="H21" s="26" t="s">
        <v>966</v>
      </c>
    </row>
    <row r="22" spans="1:8" ht="30" hidden="1" x14ac:dyDescent="0.25">
      <c r="A22" s="7">
        <v>20</v>
      </c>
      <c r="B22" s="4" t="s">
        <v>203</v>
      </c>
      <c r="C22" s="4" t="s">
        <v>189</v>
      </c>
      <c r="D22" s="5" t="s">
        <v>176</v>
      </c>
      <c r="E22" s="6">
        <v>1</v>
      </c>
      <c r="F22" s="30">
        <v>14273</v>
      </c>
      <c r="G22" s="7" t="s">
        <v>965</v>
      </c>
      <c r="H22" s="26" t="s">
        <v>966</v>
      </c>
    </row>
    <row r="23" spans="1:8" ht="30" hidden="1" x14ac:dyDescent="0.25">
      <c r="A23" s="7">
        <v>21</v>
      </c>
      <c r="B23" s="4" t="s">
        <v>204</v>
      </c>
      <c r="C23" s="4" t="s">
        <v>189</v>
      </c>
      <c r="D23" s="5" t="s">
        <v>176</v>
      </c>
      <c r="E23" s="6">
        <v>1</v>
      </c>
      <c r="F23" s="30">
        <v>14273</v>
      </c>
      <c r="G23" s="7" t="s">
        <v>965</v>
      </c>
      <c r="H23" s="26" t="s">
        <v>966</v>
      </c>
    </row>
    <row r="24" spans="1:8" ht="30" hidden="1" x14ac:dyDescent="0.25">
      <c r="A24" s="7">
        <v>22</v>
      </c>
      <c r="B24" s="4" t="s">
        <v>205</v>
      </c>
      <c r="C24" s="4" t="s">
        <v>189</v>
      </c>
      <c r="D24" s="5" t="s">
        <v>176</v>
      </c>
      <c r="E24" s="6">
        <v>1</v>
      </c>
      <c r="F24" s="30">
        <v>14273</v>
      </c>
      <c r="G24" s="7" t="s">
        <v>965</v>
      </c>
      <c r="H24" s="26" t="s">
        <v>966</v>
      </c>
    </row>
    <row r="25" spans="1:8" ht="30" hidden="1" x14ac:dyDescent="0.25">
      <c r="A25" s="7">
        <v>23</v>
      </c>
      <c r="B25" s="4" t="s">
        <v>206</v>
      </c>
      <c r="C25" s="4" t="s">
        <v>189</v>
      </c>
      <c r="D25" s="5" t="s">
        <v>176</v>
      </c>
      <c r="E25" s="6">
        <v>1</v>
      </c>
      <c r="F25" s="30">
        <v>14273</v>
      </c>
      <c r="G25" s="7" t="s">
        <v>965</v>
      </c>
      <c r="H25" s="26" t="s">
        <v>966</v>
      </c>
    </row>
    <row r="26" spans="1:8" ht="30" hidden="1" x14ac:dyDescent="0.25">
      <c r="A26" s="7">
        <v>24</v>
      </c>
      <c r="B26" s="4" t="s">
        <v>207</v>
      </c>
      <c r="C26" s="4" t="s">
        <v>189</v>
      </c>
      <c r="D26" s="5" t="s">
        <v>176</v>
      </c>
      <c r="E26" s="6">
        <v>1</v>
      </c>
      <c r="F26" s="30">
        <v>14273</v>
      </c>
      <c r="G26" s="7" t="s">
        <v>965</v>
      </c>
      <c r="H26" s="26" t="s">
        <v>966</v>
      </c>
    </row>
    <row r="27" spans="1:8" ht="30" hidden="1" x14ac:dyDescent="0.25">
      <c r="A27" s="7">
        <v>25</v>
      </c>
      <c r="B27" s="4" t="s">
        <v>208</v>
      </c>
      <c r="C27" s="4" t="s">
        <v>189</v>
      </c>
      <c r="D27" s="5" t="s">
        <v>176</v>
      </c>
      <c r="E27" s="6">
        <v>1</v>
      </c>
      <c r="F27" s="30">
        <v>14273</v>
      </c>
      <c r="G27" s="7" t="s">
        <v>965</v>
      </c>
      <c r="H27" s="26" t="s">
        <v>966</v>
      </c>
    </row>
    <row r="28" spans="1:8" ht="30" hidden="1" x14ac:dyDescent="0.25">
      <c r="A28" s="7">
        <v>26</v>
      </c>
      <c r="B28" s="4" t="s">
        <v>209</v>
      </c>
      <c r="C28" s="4" t="s">
        <v>189</v>
      </c>
      <c r="D28" s="5" t="s">
        <v>176</v>
      </c>
      <c r="E28" s="6">
        <v>1</v>
      </c>
      <c r="F28" s="30">
        <v>14273</v>
      </c>
      <c r="G28" s="7" t="s">
        <v>965</v>
      </c>
      <c r="H28" s="26" t="s">
        <v>966</v>
      </c>
    </row>
    <row r="29" spans="1:8" ht="30" hidden="1" x14ac:dyDescent="0.25">
      <c r="A29" s="7">
        <v>27</v>
      </c>
      <c r="B29" s="4" t="s">
        <v>210</v>
      </c>
      <c r="C29" s="4" t="s">
        <v>189</v>
      </c>
      <c r="D29" s="5" t="s">
        <v>176</v>
      </c>
      <c r="E29" s="6">
        <v>1</v>
      </c>
      <c r="F29" s="30">
        <v>14273</v>
      </c>
      <c r="G29" s="7" t="s">
        <v>965</v>
      </c>
      <c r="H29" s="26" t="s">
        <v>966</v>
      </c>
    </row>
    <row r="30" spans="1:8" ht="30" hidden="1" x14ac:dyDescent="0.25">
      <c r="A30" s="7">
        <v>28</v>
      </c>
      <c r="B30" s="4" t="s">
        <v>211</v>
      </c>
      <c r="C30" s="4" t="s">
        <v>189</v>
      </c>
      <c r="D30" s="5" t="s">
        <v>176</v>
      </c>
      <c r="E30" s="6">
        <v>1</v>
      </c>
      <c r="F30" s="30">
        <v>14273</v>
      </c>
      <c r="G30" s="7" t="s">
        <v>965</v>
      </c>
      <c r="H30" s="26" t="s">
        <v>966</v>
      </c>
    </row>
    <row r="31" spans="1:8" ht="30" hidden="1" x14ac:dyDescent="0.25">
      <c r="A31" s="7">
        <v>29</v>
      </c>
      <c r="B31" s="4" t="s">
        <v>212</v>
      </c>
      <c r="C31" s="4" t="s">
        <v>189</v>
      </c>
      <c r="D31" s="5" t="s">
        <v>176</v>
      </c>
      <c r="E31" s="6">
        <v>1</v>
      </c>
      <c r="F31" s="30">
        <v>14273</v>
      </c>
      <c r="G31" s="7" t="s">
        <v>965</v>
      </c>
      <c r="H31" s="26" t="s">
        <v>966</v>
      </c>
    </row>
    <row r="32" spans="1:8" ht="30" hidden="1" x14ac:dyDescent="0.25">
      <c r="A32" s="7">
        <v>30</v>
      </c>
      <c r="B32" s="4" t="s">
        <v>213</v>
      </c>
      <c r="C32" s="4" t="s">
        <v>189</v>
      </c>
      <c r="D32" s="5" t="s">
        <v>176</v>
      </c>
      <c r="E32" s="6">
        <v>1</v>
      </c>
      <c r="F32" s="30">
        <v>14273</v>
      </c>
      <c r="G32" s="7" t="s">
        <v>965</v>
      </c>
      <c r="H32" s="26" t="s">
        <v>966</v>
      </c>
    </row>
    <row r="33" spans="1:8" ht="30" hidden="1" x14ac:dyDescent="0.25">
      <c r="A33" s="7">
        <v>31</v>
      </c>
      <c r="B33" s="4" t="s">
        <v>214</v>
      </c>
      <c r="C33" s="4" t="s">
        <v>189</v>
      </c>
      <c r="D33" s="5" t="s">
        <v>176</v>
      </c>
      <c r="E33" s="6">
        <v>1</v>
      </c>
      <c r="F33" s="30">
        <v>14273</v>
      </c>
      <c r="G33" s="7" t="s">
        <v>965</v>
      </c>
      <c r="H33" s="26" t="s">
        <v>966</v>
      </c>
    </row>
    <row r="34" spans="1:8" ht="30" hidden="1" x14ac:dyDescent="0.25">
      <c r="A34" s="7">
        <v>32</v>
      </c>
      <c r="B34" s="4" t="s">
        <v>215</v>
      </c>
      <c r="C34" s="4" t="s">
        <v>189</v>
      </c>
      <c r="D34" s="5" t="s">
        <v>176</v>
      </c>
      <c r="E34" s="6">
        <v>1</v>
      </c>
      <c r="F34" s="30">
        <v>14273</v>
      </c>
      <c r="G34" s="7" t="s">
        <v>965</v>
      </c>
      <c r="H34" s="26" t="s">
        <v>966</v>
      </c>
    </row>
    <row r="35" spans="1:8" ht="30" hidden="1" x14ac:dyDescent="0.25">
      <c r="A35" s="7">
        <v>33</v>
      </c>
      <c r="B35" s="4" t="s">
        <v>216</v>
      </c>
      <c r="C35" s="4" t="s">
        <v>189</v>
      </c>
      <c r="D35" s="5" t="s">
        <v>176</v>
      </c>
      <c r="E35" s="6">
        <v>1</v>
      </c>
      <c r="F35" s="30">
        <v>14273</v>
      </c>
      <c r="G35" s="7" t="s">
        <v>965</v>
      </c>
      <c r="H35" s="26" t="s">
        <v>966</v>
      </c>
    </row>
    <row r="36" spans="1:8" ht="30" hidden="1" x14ac:dyDescent="0.25">
      <c r="A36" s="7">
        <v>34</v>
      </c>
      <c r="B36" s="4" t="s">
        <v>217</v>
      </c>
      <c r="C36" s="4" t="s">
        <v>189</v>
      </c>
      <c r="D36" s="5" t="s">
        <v>176</v>
      </c>
      <c r="E36" s="6">
        <v>1</v>
      </c>
      <c r="F36" s="30">
        <v>14273</v>
      </c>
      <c r="G36" s="7" t="s">
        <v>965</v>
      </c>
      <c r="H36" s="26" t="s">
        <v>966</v>
      </c>
    </row>
    <row r="37" spans="1:8" ht="30" hidden="1" x14ac:dyDescent="0.25">
      <c r="A37" s="7">
        <v>35</v>
      </c>
      <c r="B37" s="4" t="s">
        <v>218</v>
      </c>
      <c r="C37" s="4" t="s">
        <v>189</v>
      </c>
      <c r="D37" s="5" t="s">
        <v>176</v>
      </c>
      <c r="E37" s="6">
        <v>1</v>
      </c>
      <c r="F37" s="30">
        <v>14273</v>
      </c>
      <c r="G37" s="7" t="s">
        <v>965</v>
      </c>
      <c r="H37" s="26" t="s">
        <v>966</v>
      </c>
    </row>
    <row r="38" spans="1:8" ht="30" hidden="1" x14ac:dyDescent="0.25">
      <c r="A38" s="7">
        <v>36</v>
      </c>
      <c r="B38" s="4" t="s">
        <v>219</v>
      </c>
      <c r="C38" s="4" t="s">
        <v>189</v>
      </c>
      <c r="D38" s="5" t="s">
        <v>176</v>
      </c>
      <c r="E38" s="6">
        <v>1</v>
      </c>
      <c r="F38" s="30">
        <v>14273</v>
      </c>
      <c r="G38" s="7" t="s">
        <v>965</v>
      </c>
      <c r="H38" s="26" t="s">
        <v>966</v>
      </c>
    </row>
    <row r="39" spans="1:8" ht="30" hidden="1" x14ac:dyDescent="0.25">
      <c r="A39" s="7">
        <v>37</v>
      </c>
      <c r="B39" s="4" t="s">
        <v>220</v>
      </c>
      <c r="C39" s="4" t="s">
        <v>189</v>
      </c>
      <c r="D39" s="5" t="s">
        <v>176</v>
      </c>
      <c r="E39" s="6">
        <v>1</v>
      </c>
      <c r="F39" s="30">
        <v>14273</v>
      </c>
      <c r="G39" s="7" t="s">
        <v>965</v>
      </c>
      <c r="H39" s="26" t="s">
        <v>966</v>
      </c>
    </row>
    <row r="40" spans="1:8" ht="30" hidden="1" x14ac:dyDescent="0.25">
      <c r="A40" s="7">
        <v>38</v>
      </c>
      <c r="B40" s="4" t="s">
        <v>221</v>
      </c>
      <c r="C40" s="4" t="s">
        <v>189</v>
      </c>
      <c r="D40" s="5" t="s">
        <v>176</v>
      </c>
      <c r="E40" s="6">
        <v>1</v>
      </c>
      <c r="F40" s="30">
        <v>14273</v>
      </c>
      <c r="G40" s="7" t="s">
        <v>965</v>
      </c>
      <c r="H40" s="26" t="s">
        <v>966</v>
      </c>
    </row>
    <row r="41" spans="1:8" ht="30" hidden="1" x14ac:dyDescent="0.25">
      <c r="A41" s="7">
        <v>39</v>
      </c>
      <c r="B41" s="4" t="s">
        <v>222</v>
      </c>
      <c r="C41" s="4" t="s">
        <v>189</v>
      </c>
      <c r="D41" s="5" t="s">
        <v>176</v>
      </c>
      <c r="E41" s="6">
        <v>1</v>
      </c>
      <c r="F41" s="30">
        <v>14273</v>
      </c>
      <c r="G41" s="7" t="s">
        <v>965</v>
      </c>
      <c r="H41" s="26" t="s">
        <v>966</v>
      </c>
    </row>
    <row r="42" spans="1:8" ht="30" hidden="1" x14ac:dyDescent="0.25">
      <c r="A42" s="7">
        <v>40</v>
      </c>
      <c r="B42" s="13" t="s">
        <v>223</v>
      </c>
      <c r="C42" s="13" t="s">
        <v>189</v>
      </c>
      <c r="D42" s="14" t="s">
        <v>176</v>
      </c>
      <c r="E42" s="15">
        <v>1</v>
      </c>
      <c r="F42" s="31">
        <v>14273</v>
      </c>
      <c r="G42" s="7" t="s">
        <v>965</v>
      </c>
      <c r="H42" s="26" t="s">
        <v>966</v>
      </c>
    </row>
    <row r="43" spans="1:8" ht="30" hidden="1" x14ac:dyDescent="0.25">
      <c r="A43" s="7">
        <v>41</v>
      </c>
      <c r="B43" s="8" t="s">
        <v>224</v>
      </c>
      <c r="C43" s="8" t="s">
        <v>189</v>
      </c>
      <c r="D43" s="9" t="s">
        <v>176</v>
      </c>
      <c r="E43" s="10">
        <v>1</v>
      </c>
      <c r="F43" s="29">
        <v>14273</v>
      </c>
      <c r="G43" s="7" t="s">
        <v>965</v>
      </c>
      <c r="H43" s="26" t="s">
        <v>966</v>
      </c>
    </row>
    <row r="44" spans="1:8" ht="30" hidden="1" x14ac:dyDescent="0.25">
      <c r="A44" s="7">
        <v>42</v>
      </c>
      <c r="B44" s="8" t="s">
        <v>225</v>
      </c>
      <c r="C44" s="8" t="s">
        <v>189</v>
      </c>
      <c r="D44" s="9" t="s">
        <v>176</v>
      </c>
      <c r="E44" s="10">
        <v>1</v>
      </c>
      <c r="F44" s="29">
        <v>14273</v>
      </c>
      <c r="G44" s="7" t="s">
        <v>965</v>
      </c>
      <c r="H44" s="26" t="s">
        <v>966</v>
      </c>
    </row>
    <row r="45" spans="1:8" ht="30" hidden="1" x14ac:dyDescent="0.25">
      <c r="A45" s="7">
        <v>43</v>
      </c>
      <c r="B45" s="8" t="s">
        <v>226</v>
      </c>
      <c r="C45" s="8" t="s">
        <v>189</v>
      </c>
      <c r="D45" s="9" t="s">
        <v>176</v>
      </c>
      <c r="E45" s="10">
        <v>1</v>
      </c>
      <c r="F45" s="29">
        <v>14273</v>
      </c>
      <c r="G45" s="7" t="s">
        <v>965</v>
      </c>
      <c r="H45" s="26" t="s">
        <v>966</v>
      </c>
    </row>
    <row r="46" spans="1:8" ht="30" hidden="1" x14ac:dyDescent="0.25">
      <c r="A46" s="7">
        <v>44</v>
      </c>
      <c r="B46" s="8" t="s">
        <v>227</v>
      </c>
      <c r="C46" s="8" t="s">
        <v>189</v>
      </c>
      <c r="D46" s="9" t="s">
        <v>176</v>
      </c>
      <c r="E46" s="10">
        <v>1</v>
      </c>
      <c r="F46" s="29">
        <v>14273</v>
      </c>
      <c r="G46" s="7" t="s">
        <v>965</v>
      </c>
      <c r="H46" s="26" t="s">
        <v>966</v>
      </c>
    </row>
    <row r="47" spans="1:8" ht="30" hidden="1" x14ac:dyDescent="0.25">
      <c r="A47" s="7">
        <v>45</v>
      </c>
      <c r="B47" s="8" t="s">
        <v>228</v>
      </c>
      <c r="C47" s="8" t="s">
        <v>189</v>
      </c>
      <c r="D47" s="9" t="s">
        <v>176</v>
      </c>
      <c r="E47" s="10">
        <v>1</v>
      </c>
      <c r="F47" s="29">
        <v>14273</v>
      </c>
      <c r="G47" s="7" t="s">
        <v>965</v>
      </c>
      <c r="H47" s="26" t="s">
        <v>966</v>
      </c>
    </row>
    <row r="48" spans="1:8" ht="30" hidden="1" x14ac:dyDescent="0.25">
      <c r="A48" s="7">
        <v>46</v>
      </c>
      <c r="B48" s="8" t="s">
        <v>229</v>
      </c>
      <c r="C48" s="8" t="s">
        <v>189</v>
      </c>
      <c r="D48" s="9" t="s">
        <v>176</v>
      </c>
      <c r="E48" s="10">
        <v>1</v>
      </c>
      <c r="F48" s="29">
        <v>14273</v>
      </c>
      <c r="G48" s="7" t="s">
        <v>965</v>
      </c>
      <c r="H48" s="26" t="s">
        <v>966</v>
      </c>
    </row>
    <row r="49" spans="1:8" ht="30" hidden="1" x14ac:dyDescent="0.25">
      <c r="A49" s="7">
        <v>47</v>
      </c>
      <c r="B49" s="8" t="s">
        <v>230</v>
      </c>
      <c r="C49" s="8" t="s">
        <v>189</v>
      </c>
      <c r="D49" s="9" t="s">
        <v>176</v>
      </c>
      <c r="E49" s="10">
        <v>1</v>
      </c>
      <c r="F49" s="29">
        <v>14273</v>
      </c>
      <c r="G49" s="7" t="s">
        <v>965</v>
      </c>
      <c r="H49" s="26" t="s">
        <v>966</v>
      </c>
    </row>
    <row r="50" spans="1:8" ht="30" hidden="1" x14ac:dyDescent="0.25">
      <c r="A50" s="7">
        <v>48</v>
      </c>
      <c r="B50" s="8" t="s">
        <v>231</v>
      </c>
      <c r="C50" s="8" t="s">
        <v>189</v>
      </c>
      <c r="D50" s="9" t="s">
        <v>176</v>
      </c>
      <c r="E50" s="10">
        <v>1</v>
      </c>
      <c r="F50" s="29">
        <v>14273</v>
      </c>
      <c r="G50" s="7" t="s">
        <v>965</v>
      </c>
      <c r="H50" s="26" t="s">
        <v>966</v>
      </c>
    </row>
    <row r="51" spans="1:8" ht="30" hidden="1" x14ac:dyDescent="0.25">
      <c r="A51" s="7">
        <v>49</v>
      </c>
      <c r="B51" s="8" t="s">
        <v>232</v>
      </c>
      <c r="C51" s="8" t="s">
        <v>189</v>
      </c>
      <c r="D51" s="9" t="s">
        <v>176</v>
      </c>
      <c r="E51" s="10">
        <v>1</v>
      </c>
      <c r="F51" s="29">
        <v>14273</v>
      </c>
      <c r="G51" s="7" t="s">
        <v>965</v>
      </c>
      <c r="H51" s="26" t="s">
        <v>966</v>
      </c>
    </row>
    <row r="52" spans="1:8" ht="30" hidden="1" x14ac:dyDescent="0.25">
      <c r="A52" s="7">
        <v>50</v>
      </c>
      <c r="B52" s="8" t="s">
        <v>233</v>
      </c>
      <c r="C52" s="8" t="s">
        <v>189</v>
      </c>
      <c r="D52" s="9" t="s">
        <v>176</v>
      </c>
      <c r="E52" s="10">
        <v>1</v>
      </c>
      <c r="F52" s="29">
        <v>14273</v>
      </c>
      <c r="G52" s="7" t="s">
        <v>965</v>
      </c>
      <c r="H52" s="26" t="s">
        <v>966</v>
      </c>
    </row>
    <row r="53" spans="1:8" ht="30" hidden="1" x14ac:dyDescent="0.25">
      <c r="A53" s="7">
        <v>51</v>
      </c>
      <c r="B53" s="8" t="s">
        <v>234</v>
      </c>
      <c r="C53" s="8" t="s">
        <v>189</v>
      </c>
      <c r="D53" s="9" t="s">
        <v>176</v>
      </c>
      <c r="E53" s="10">
        <v>1</v>
      </c>
      <c r="F53" s="29">
        <v>14273</v>
      </c>
      <c r="G53" s="7" t="s">
        <v>965</v>
      </c>
      <c r="H53" s="26" t="s">
        <v>966</v>
      </c>
    </row>
    <row r="54" spans="1:8" ht="30" hidden="1" x14ac:dyDescent="0.25">
      <c r="A54" s="7">
        <v>52</v>
      </c>
      <c r="B54" s="8" t="s">
        <v>235</v>
      </c>
      <c r="C54" s="8" t="s">
        <v>189</v>
      </c>
      <c r="D54" s="9" t="s">
        <v>176</v>
      </c>
      <c r="E54" s="10">
        <v>1</v>
      </c>
      <c r="F54" s="29">
        <v>14273</v>
      </c>
      <c r="G54" s="7" t="s">
        <v>965</v>
      </c>
      <c r="H54" s="26" t="s">
        <v>966</v>
      </c>
    </row>
    <row r="55" spans="1:8" ht="30" hidden="1" x14ac:dyDescent="0.25">
      <c r="A55" s="7">
        <v>53</v>
      </c>
      <c r="B55" s="8" t="s">
        <v>236</v>
      </c>
      <c r="C55" s="8" t="s">
        <v>189</v>
      </c>
      <c r="D55" s="9" t="s">
        <v>176</v>
      </c>
      <c r="E55" s="10">
        <v>1</v>
      </c>
      <c r="F55" s="29">
        <v>14273</v>
      </c>
      <c r="G55" s="7" t="s">
        <v>965</v>
      </c>
      <c r="H55" s="26" t="s">
        <v>966</v>
      </c>
    </row>
    <row r="56" spans="1:8" ht="30" hidden="1" x14ac:dyDescent="0.25">
      <c r="A56" s="7">
        <v>54</v>
      </c>
      <c r="B56" s="8" t="s">
        <v>237</v>
      </c>
      <c r="C56" s="8" t="s">
        <v>189</v>
      </c>
      <c r="D56" s="9" t="s">
        <v>176</v>
      </c>
      <c r="E56" s="10">
        <v>1</v>
      </c>
      <c r="F56" s="29">
        <v>14273</v>
      </c>
      <c r="G56" s="7" t="s">
        <v>965</v>
      </c>
      <c r="H56" s="26" t="s">
        <v>966</v>
      </c>
    </row>
    <row r="57" spans="1:8" ht="30" hidden="1" x14ac:dyDescent="0.25">
      <c r="A57" s="7">
        <v>55</v>
      </c>
      <c r="B57" s="8" t="s">
        <v>238</v>
      </c>
      <c r="C57" s="8" t="s">
        <v>189</v>
      </c>
      <c r="D57" s="9" t="s">
        <v>176</v>
      </c>
      <c r="E57" s="10">
        <v>1</v>
      </c>
      <c r="F57" s="29">
        <v>14273</v>
      </c>
      <c r="G57" s="7" t="s">
        <v>965</v>
      </c>
      <c r="H57" s="26" t="s">
        <v>966</v>
      </c>
    </row>
    <row r="58" spans="1:8" ht="30" hidden="1" x14ac:dyDescent="0.25">
      <c r="A58" s="7">
        <v>56</v>
      </c>
      <c r="B58" s="8" t="s">
        <v>239</v>
      </c>
      <c r="C58" s="8" t="s">
        <v>189</v>
      </c>
      <c r="D58" s="9" t="s">
        <v>176</v>
      </c>
      <c r="E58" s="10">
        <v>1</v>
      </c>
      <c r="F58" s="29">
        <v>14273</v>
      </c>
      <c r="G58" s="7" t="s">
        <v>965</v>
      </c>
      <c r="H58" s="26" t="s">
        <v>966</v>
      </c>
    </row>
    <row r="59" spans="1:8" ht="30" hidden="1" x14ac:dyDescent="0.25">
      <c r="A59" s="7">
        <v>57</v>
      </c>
      <c r="B59" s="8" t="s">
        <v>240</v>
      </c>
      <c r="C59" s="8" t="s">
        <v>189</v>
      </c>
      <c r="D59" s="9" t="s">
        <v>176</v>
      </c>
      <c r="E59" s="10">
        <v>1</v>
      </c>
      <c r="F59" s="29">
        <v>14273</v>
      </c>
      <c r="G59" s="7" t="s">
        <v>965</v>
      </c>
      <c r="H59" s="26" t="s">
        <v>966</v>
      </c>
    </row>
    <row r="60" spans="1:8" ht="30" hidden="1" x14ac:dyDescent="0.25">
      <c r="A60" s="7">
        <v>58</v>
      </c>
      <c r="B60" s="8" t="s">
        <v>241</v>
      </c>
      <c r="C60" s="8" t="s">
        <v>189</v>
      </c>
      <c r="D60" s="9" t="s">
        <v>176</v>
      </c>
      <c r="E60" s="10">
        <v>1</v>
      </c>
      <c r="F60" s="29">
        <v>14273</v>
      </c>
      <c r="G60" s="7" t="s">
        <v>965</v>
      </c>
      <c r="H60" s="26" t="s">
        <v>966</v>
      </c>
    </row>
    <row r="61" spans="1:8" ht="30" hidden="1" x14ac:dyDescent="0.25">
      <c r="A61" s="7">
        <v>59</v>
      </c>
      <c r="B61" s="8" t="s">
        <v>242</v>
      </c>
      <c r="C61" s="8" t="s">
        <v>189</v>
      </c>
      <c r="D61" s="9" t="s">
        <v>176</v>
      </c>
      <c r="E61" s="10">
        <v>1</v>
      </c>
      <c r="F61" s="29">
        <v>14273</v>
      </c>
      <c r="G61" s="7" t="s">
        <v>965</v>
      </c>
      <c r="H61" s="26" t="s">
        <v>966</v>
      </c>
    </row>
    <row r="62" spans="1:8" ht="30" hidden="1" x14ac:dyDescent="0.25">
      <c r="A62" s="7">
        <v>60</v>
      </c>
      <c r="B62" s="8" t="s">
        <v>243</v>
      </c>
      <c r="C62" s="8" t="s">
        <v>189</v>
      </c>
      <c r="D62" s="9" t="s">
        <v>176</v>
      </c>
      <c r="E62" s="10">
        <v>1</v>
      </c>
      <c r="F62" s="29">
        <v>14273</v>
      </c>
      <c r="G62" s="7" t="s">
        <v>965</v>
      </c>
      <c r="H62" s="26" t="s">
        <v>966</v>
      </c>
    </row>
    <row r="63" spans="1:8" ht="30" hidden="1" x14ac:dyDescent="0.25">
      <c r="A63" s="7">
        <v>61</v>
      </c>
      <c r="B63" s="8" t="s">
        <v>244</v>
      </c>
      <c r="C63" s="8" t="s">
        <v>189</v>
      </c>
      <c r="D63" s="9" t="s">
        <v>176</v>
      </c>
      <c r="E63" s="10">
        <v>1</v>
      </c>
      <c r="F63" s="29">
        <v>14273</v>
      </c>
      <c r="G63" s="7" t="s">
        <v>965</v>
      </c>
      <c r="H63" s="26" t="s">
        <v>966</v>
      </c>
    </row>
    <row r="64" spans="1:8" ht="30" hidden="1" x14ac:dyDescent="0.25">
      <c r="A64" s="7">
        <v>62</v>
      </c>
      <c r="B64" s="8" t="s">
        <v>245</v>
      </c>
      <c r="C64" s="8" t="s">
        <v>189</v>
      </c>
      <c r="D64" s="9" t="s">
        <v>176</v>
      </c>
      <c r="E64" s="10">
        <v>1</v>
      </c>
      <c r="F64" s="29">
        <v>14273</v>
      </c>
      <c r="G64" s="7" t="s">
        <v>965</v>
      </c>
      <c r="H64" s="26" t="s">
        <v>966</v>
      </c>
    </row>
    <row r="65" spans="1:8" ht="30" hidden="1" x14ac:dyDescent="0.25">
      <c r="A65" s="7">
        <v>63</v>
      </c>
      <c r="B65" s="8" t="s">
        <v>246</v>
      </c>
      <c r="C65" s="8" t="s">
        <v>189</v>
      </c>
      <c r="D65" s="9" t="s">
        <v>176</v>
      </c>
      <c r="E65" s="10">
        <v>1</v>
      </c>
      <c r="F65" s="29">
        <v>14273</v>
      </c>
      <c r="G65" s="7" t="s">
        <v>965</v>
      </c>
      <c r="H65" s="26" t="s">
        <v>966</v>
      </c>
    </row>
    <row r="66" spans="1:8" ht="30" hidden="1" x14ac:dyDescent="0.25">
      <c r="A66" s="7">
        <v>64</v>
      </c>
      <c r="B66" s="8" t="s">
        <v>247</v>
      </c>
      <c r="C66" s="8" t="s">
        <v>189</v>
      </c>
      <c r="D66" s="9" t="s">
        <v>176</v>
      </c>
      <c r="E66" s="10">
        <v>1</v>
      </c>
      <c r="F66" s="29">
        <v>14273</v>
      </c>
      <c r="G66" s="7" t="s">
        <v>965</v>
      </c>
      <c r="H66" s="26" t="s">
        <v>966</v>
      </c>
    </row>
    <row r="67" spans="1:8" ht="30" hidden="1" x14ac:dyDescent="0.25">
      <c r="A67" s="7">
        <v>65</v>
      </c>
      <c r="B67" s="8" t="s">
        <v>248</v>
      </c>
      <c r="C67" s="8" t="s">
        <v>189</v>
      </c>
      <c r="D67" s="9" t="s">
        <v>176</v>
      </c>
      <c r="E67" s="10">
        <v>1</v>
      </c>
      <c r="F67" s="29">
        <v>14273</v>
      </c>
      <c r="G67" s="7" t="s">
        <v>965</v>
      </c>
      <c r="H67" s="26" t="s">
        <v>966</v>
      </c>
    </row>
    <row r="68" spans="1:8" ht="30" hidden="1" x14ac:dyDescent="0.25">
      <c r="A68" s="7">
        <v>66</v>
      </c>
      <c r="B68" s="8" t="s">
        <v>249</v>
      </c>
      <c r="C68" s="8" t="s">
        <v>189</v>
      </c>
      <c r="D68" s="9" t="s">
        <v>176</v>
      </c>
      <c r="E68" s="10">
        <v>1</v>
      </c>
      <c r="F68" s="29">
        <v>14273</v>
      </c>
      <c r="G68" s="7" t="s">
        <v>965</v>
      </c>
      <c r="H68" s="26" t="s">
        <v>966</v>
      </c>
    </row>
    <row r="69" spans="1:8" ht="30" hidden="1" x14ac:dyDescent="0.25">
      <c r="A69" s="7">
        <v>67</v>
      </c>
      <c r="B69" s="8" t="s">
        <v>250</v>
      </c>
      <c r="C69" s="8" t="s">
        <v>189</v>
      </c>
      <c r="D69" s="9" t="s">
        <v>176</v>
      </c>
      <c r="E69" s="10">
        <v>1</v>
      </c>
      <c r="F69" s="29">
        <v>14273</v>
      </c>
      <c r="G69" s="7" t="s">
        <v>965</v>
      </c>
      <c r="H69" s="26" t="s">
        <v>966</v>
      </c>
    </row>
    <row r="70" spans="1:8" ht="30" hidden="1" x14ac:dyDescent="0.25">
      <c r="A70" s="7">
        <v>68</v>
      </c>
      <c r="B70" s="8" t="s">
        <v>251</v>
      </c>
      <c r="C70" s="8" t="s">
        <v>189</v>
      </c>
      <c r="D70" s="9" t="s">
        <v>176</v>
      </c>
      <c r="E70" s="10">
        <v>1</v>
      </c>
      <c r="F70" s="29">
        <v>14273</v>
      </c>
      <c r="G70" s="7" t="s">
        <v>965</v>
      </c>
      <c r="H70" s="26" t="s">
        <v>966</v>
      </c>
    </row>
    <row r="71" spans="1:8" ht="30" hidden="1" x14ac:dyDescent="0.25">
      <c r="A71" s="7">
        <v>69</v>
      </c>
      <c r="B71" s="8" t="s">
        <v>252</v>
      </c>
      <c r="C71" s="8" t="s">
        <v>189</v>
      </c>
      <c r="D71" s="9" t="s">
        <v>176</v>
      </c>
      <c r="E71" s="10">
        <v>1</v>
      </c>
      <c r="F71" s="29">
        <v>14273</v>
      </c>
      <c r="G71" s="7" t="s">
        <v>965</v>
      </c>
      <c r="H71" s="26" t="s">
        <v>966</v>
      </c>
    </row>
    <row r="72" spans="1:8" ht="30" hidden="1" x14ac:dyDescent="0.25">
      <c r="A72" s="7">
        <v>70</v>
      </c>
      <c r="B72" s="8" t="s">
        <v>253</v>
      </c>
      <c r="C72" s="8" t="s">
        <v>189</v>
      </c>
      <c r="D72" s="9" t="s">
        <v>176</v>
      </c>
      <c r="E72" s="10">
        <v>1</v>
      </c>
      <c r="F72" s="29">
        <v>14273</v>
      </c>
      <c r="G72" s="7" t="s">
        <v>965</v>
      </c>
      <c r="H72" s="26" t="s">
        <v>966</v>
      </c>
    </row>
    <row r="73" spans="1:8" ht="30" hidden="1" x14ac:dyDescent="0.25">
      <c r="A73" s="7">
        <v>71</v>
      </c>
      <c r="B73" s="8" t="s">
        <v>254</v>
      </c>
      <c r="C73" s="8" t="s">
        <v>189</v>
      </c>
      <c r="D73" s="9" t="s">
        <v>176</v>
      </c>
      <c r="E73" s="10">
        <v>1</v>
      </c>
      <c r="F73" s="29">
        <v>14273</v>
      </c>
      <c r="G73" s="7" t="s">
        <v>965</v>
      </c>
      <c r="H73" s="26" t="s">
        <v>966</v>
      </c>
    </row>
    <row r="74" spans="1:8" ht="30" hidden="1" x14ac:dyDescent="0.25">
      <c r="A74" s="7">
        <v>72</v>
      </c>
      <c r="B74" s="8" t="s">
        <v>255</v>
      </c>
      <c r="C74" s="8" t="s">
        <v>189</v>
      </c>
      <c r="D74" s="9" t="s">
        <v>176</v>
      </c>
      <c r="E74" s="10">
        <v>1</v>
      </c>
      <c r="F74" s="29">
        <v>14273</v>
      </c>
      <c r="G74" s="7" t="s">
        <v>965</v>
      </c>
      <c r="H74" s="26" t="s">
        <v>966</v>
      </c>
    </row>
    <row r="75" spans="1:8" ht="30" hidden="1" x14ac:dyDescent="0.25">
      <c r="A75" s="7">
        <v>73</v>
      </c>
      <c r="B75" s="8" t="s">
        <v>256</v>
      </c>
      <c r="C75" s="8" t="s">
        <v>189</v>
      </c>
      <c r="D75" s="9" t="s">
        <v>176</v>
      </c>
      <c r="E75" s="10">
        <v>1</v>
      </c>
      <c r="F75" s="29">
        <v>14273</v>
      </c>
      <c r="G75" s="7" t="s">
        <v>965</v>
      </c>
      <c r="H75" s="26" t="s">
        <v>966</v>
      </c>
    </row>
    <row r="76" spans="1:8" ht="30" hidden="1" x14ac:dyDescent="0.25">
      <c r="A76" s="7">
        <v>74</v>
      </c>
      <c r="B76" s="8" t="s">
        <v>257</v>
      </c>
      <c r="C76" s="8" t="s">
        <v>189</v>
      </c>
      <c r="D76" s="9" t="s">
        <v>176</v>
      </c>
      <c r="E76" s="10">
        <v>1</v>
      </c>
      <c r="F76" s="29">
        <v>14273</v>
      </c>
      <c r="G76" s="7" t="s">
        <v>965</v>
      </c>
      <c r="H76" s="26" t="s">
        <v>966</v>
      </c>
    </row>
    <row r="77" spans="1:8" ht="30" hidden="1" x14ac:dyDescent="0.25">
      <c r="A77" s="7">
        <v>75</v>
      </c>
      <c r="B77" s="8" t="s">
        <v>258</v>
      </c>
      <c r="C77" s="8" t="s">
        <v>189</v>
      </c>
      <c r="D77" s="9" t="s">
        <v>176</v>
      </c>
      <c r="E77" s="10">
        <v>1</v>
      </c>
      <c r="F77" s="29">
        <v>14273</v>
      </c>
      <c r="G77" s="7" t="s">
        <v>965</v>
      </c>
      <c r="H77" s="26" t="s">
        <v>966</v>
      </c>
    </row>
    <row r="78" spans="1:8" ht="30" hidden="1" x14ac:dyDescent="0.25">
      <c r="A78" s="7">
        <v>76</v>
      </c>
      <c r="B78" s="8" t="s">
        <v>259</v>
      </c>
      <c r="C78" s="8" t="s">
        <v>189</v>
      </c>
      <c r="D78" s="9" t="s">
        <v>176</v>
      </c>
      <c r="E78" s="10">
        <v>1</v>
      </c>
      <c r="F78" s="29">
        <v>14273</v>
      </c>
      <c r="G78" s="7" t="s">
        <v>965</v>
      </c>
      <c r="H78" s="26" t="s">
        <v>966</v>
      </c>
    </row>
    <row r="79" spans="1:8" ht="30" hidden="1" x14ac:dyDescent="0.25">
      <c r="A79" s="7">
        <v>77</v>
      </c>
      <c r="B79" s="8" t="s">
        <v>260</v>
      </c>
      <c r="C79" s="8" t="s">
        <v>189</v>
      </c>
      <c r="D79" s="9" t="s">
        <v>176</v>
      </c>
      <c r="E79" s="10">
        <v>1</v>
      </c>
      <c r="F79" s="29">
        <v>14273</v>
      </c>
      <c r="G79" s="7" t="s">
        <v>965</v>
      </c>
      <c r="H79" s="26" t="s">
        <v>966</v>
      </c>
    </row>
    <row r="80" spans="1:8" ht="30" hidden="1" x14ac:dyDescent="0.25">
      <c r="A80" s="7">
        <v>78</v>
      </c>
      <c r="B80" s="8" t="s">
        <v>261</v>
      </c>
      <c r="C80" s="8" t="s">
        <v>189</v>
      </c>
      <c r="D80" s="9" t="s">
        <v>176</v>
      </c>
      <c r="E80" s="10">
        <v>1</v>
      </c>
      <c r="F80" s="29">
        <v>14273</v>
      </c>
      <c r="G80" s="7" t="s">
        <v>965</v>
      </c>
      <c r="H80" s="26" t="s">
        <v>966</v>
      </c>
    </row>
    <row r="81" spans="1:8" ht="30" hidden="1" x14ac:dyDescent="0.25">
      <c r="A81" s="7">
        <v>79</v>
      </c>
      <c r="B81" s="8" t="s">
        <v>262</v>
      </c>
      <c r="C81" s="8" t="s">
        <v>189</v>
      </c>
      <c r="D81" s="9" t="s">
        <v>176</v>
      </c>
      <c r="E81" s="10">
        <v>1</v>
      </c>
      <c r="F81" s="29">
        <v>14273</v>
      </c>
      <c r="G81" s="7" t="s">
        <v>965</v>
      </c>
      <c r="H81" s="26" t="s">
        <v>966</v>
      </c>
    </row>
    <row r="82" spans="1:8" ht="30" hidden="1" x14ac:dyDescent="0.25">
      <c r="A82" s="7">
        <v>80</v>
      </c>
      <c r="B82" s="8" t="s">
        <v>263</v>
      </c>
      <c r="C82" s="8" t="s">
        <v>189</v>
      </c>
      <c r="D82" s="9" t="s">
        <v>176</v>
      </c>
      <c r="E82" s="10">
        <v>1</v>
      </c>
      <c r="F82" s="29">
        <v>14273</v>
      </c>
      <c r="G82" s="7" t="s">
        <v>965</v>
      </c>
      <c r="H82" s="26" t="s">
        <v>966</v>
      </c>
    </row>
    <row r="83" spans="1:8" ht="30" hidden="1" x14ac:dyDescent="0.25">
      <c r="A83" s="7">
        <v>81</v>
      </c>
      <c r="B83" s="8" t="s">
        <v>264</v>
      </c>
      <c r="C83" s="8" t="s">
        <v>189</v>
      </c>
      <c r="D83" s="9" t="s">
        <v>176</v>
      </c>
      <c r="E83" s="10">
        <v>1</v>
      </c>
      <c r="F83" s="29">
        <v>14273</v>
      </c>
      <c r="G83" s="7" t="s">
        <v>965</v>
      </c>
      <c r="H83" s="26" t="s">
        <v>966</v>
      </c>
    </row>
    <row r="84" spans="1:8" ht="30" hidden="1" x14ac:dyDescent="0.25">
      <c r="A84" s="7">
        <v>82</v>
      </c>
      <c r="B84" s="8" t="s">
        <v>265</v>
      </c>
      <c r="C84" s="8" t="s">
        <v>189</v>
      </c>
      <c r="D84" s="9" t="s">
        <v>176</v>
      </c>
      <c r="E84" s="10">
        <v>1</v>
      </c>
      <c r="F84" s="29">
        <v>14273</v>
      </c>
      <c r="G84" s="7" t="s">
        <v>965</v>
      </c>
      <c r="H84" s="26" t="s">
        <v>966</v>
      </c>
    </row>
    <row r="85" spans="1:8" ht="30" hidden="1" x14ac:dyDescent="0.25">
      <c r="A85" s="7">
        <v>83</v>
      </c>
      <c r="B85" s="8" t="s">
        <v>266</v>
      </c>
      <c r="C85" s="8" t="s">
        <v>189</v>
      </c>
      <c r="D85" s="9" t="s">
        <v>176</v>
      </c>
      <c r="E85" s="10">
        <v>1</v>
      </c>
      <c r="F85" s="29">
        <v>14273</v>
      </c>
      <c r="G85" s="7" t="s">
        <v>965</v>
      </c>
      <c r="H85" s="26" t="s">
        <v>966</v>
      </c>
    </row>
    <row r="86" spans="1:8" ht="30" hidden="1" x14ac:dyDescent="0.25">
      <c r="A86" s="7">
        <v>84</v>
      </c>
      <c r="B86" s="8" t="s">
        <v>267</v>
      </c>
      <c r="C86" s="8" t="s">
        <v>189</v>
      </c>
      <c r="D86" s="9" t="s">
        <v>176</v>
      </c>
      <c r="E86" s="10">
        <v>1</v>
      </c>
      <c r="F86" s="29">
        <v>14273</v>
      </c>
      <c r="G86" s="7" t="s">
        <v>965</v>
      </c>
      <c r="H86" s="26" t="s">
        <v>966</v>
      </c>
    </row>
    <row r="87" spans="1:8" ht="30" hidden="1" x14ac:dyDescent="0.25">
      <c r="A87" s="7">
        <v>85</v>
      </c>
      <c r="B87" s="8" t="s">
        <v>268</v>
      </c>
      <c r="C87" s="8" t="s">
        <v>189</v>
      </c>
      <c r="D87" s="9" t="s">
        <v>176</v>
      </c>
      <c r="E87" s="10">
        <v>1</v>
      </c>
      <c r="F87" s="29">
        <v>14273</v>
      </c>
      <c r="G87" s="7" t="s">
        <v>965</v>
      </c>
      <c r="H87" s="26" t="s">
        <v>966</v>
      </c>
    </row>
    <row r="88" spans="1:8" ht="30" hidden="1" x14ac:dyDescent="0.25">
      <c r="A88" s="7">
        <v>86</v>
      </c>
      <c r="B88" s="8" t="s">
        <v>269</v>
      </c>
      <c r="C88" s="8" t="s">
        <v>189</v>
      </c>
      <c r="D88" s="9" t="s">
        <v>176</v>
      </c>
      <c r="E88" s="10">
        <v>1</v>
      </c>
      <c r="F88" s="29">
        <v>14273</v>
      </c>
      <c r="G88" s="7" t="s">
        <v>965</v>
      </c>
      <c r="H88" s="26" t="s">
        <v>966</v>
      </c>
    </row>
    <row r="89" spans="1:8" ht="30" hidden="1" x14ac:dyDescent="0.25">
      <c r="A89" s="7">
        <v>87</v>
      </c>
      <c r="B89" s="8" t="s">
        <v>270</v>
      </c>
      <c r="C89" s="8" t="s">
        <v>189</v>
      </c>
      <c r="D89" s="9" t="s">
        <v>176</v>
      </c>
      <c r="E89" s="10">
        <v>1</v>
      </c>
      <c r="F89" s="29">
        <v>14273</v>
      </c>
      <c r="G89" s="7" t="s">
        <v>965</v>
      </c>
      <c r="H89" s="26" t="s">
        <v>966</v>
      </c>
    </row>
    <row r="90" spans="1:8" ht="30" hidden="1" x14ac:dyDescent="0.25">
      <c r="A90" s="7">
        <v>88</v>
      </c>
      <c r="B90" s="8" t="s">
        <v>271</v>
      </c>
      <c r="C90" s="8" t="s">
        <v>189</v>
      </c>
      <c r="D90" s="9" t="s">
        <v>176</v>
      </c>
      <c r="E90" s="10">
        <v>1</v>
      </c>
      <c r="F90" s="29">
        <v>14273</v>
      </c>
      <c r="G90" s="7" t="s">
        <v>965</v>
      </c>
      <c r="H90" s="26" t="s">
        <v>966</v>
      </c>
    </row>
    <row r="91" spans="1:8" ht="30" hidden="1" x14ac:dyDescent="0.25">
      <c r="A91" s="7">
        <v>89</v>
      </c>
      <c r="B91" s="8" t="s">
        <v>272</v>
      </c>
      <c r="C91" s="8" t="s">
        <v>189</v>
      </c>
      <c r="D91" s="9" t="s">
        <v>176</v>
      </c>
      <c r="E91" s="10">
        <v>1</v>
      </c>
      <c r="F91" s="29">
        <v>14273</v>
      </c>
      <c r="G91" s="7" t="s">
        <v>965</v>
      </c>
      <c r="H91" s="26" t="s">
        <v>966</v>
      </c>
    </row>
    <row r="92" spans="1:8" ht="30" hidden="1" x14ac:dyDescent="0.25">
      <c r="A92" s="7">
        <v>90</v>
      </c>
      <c r="B92" s="8" t="s">
        <v>273</v>
      </c>
      <c r="C92" s="8" t="s">
        <v>189</v>
      </c>
      <c r="D92" s="9" t="s">
        <v>176</v>
      </c>
      <c r="E92" s="10">
        <v>1</v>
      </c>
      <c r="F92" s="29">
        <v>14273</v>
      </c>
      <c r="G92" s="7" t="s">
        <v>965</v>
      </c>
      <c r="H92" s="26" t="s">
        <v>966</v>
      </c>
    </row>
    <row r="93" spans="1:8" ht="30" hidden="1" x14ac:dyDescent="0.25">
      <c r="A93" s="7">
        <v>91</v>
      </c>
      <c r="B93" s="8" t="s">
        <v>274</v>
      </c>
      <c r="C93" s="8" t="s">
        <v>189</v>
      </c>
      <c r="D93" s="9" t="s">
        <v>176</v>
      </c>
      <c r="E93" s="10">
        <v>1</v>
      </c>
      <c r="F93" s="29">
        <v>14273</v>
      </c>
      <c r="G93" s="7" t="s">
        <v>965</v>
      </c>
      <c r="H93" s="26" t="s">
        <v>966</v>
      </c>
    </row>
    <row r="94" spans="1:8" ht="30" hidden="1" x14ac:dyDescent="0.25">
      <c r="A94" s="7">
        <v>92</v>
      </c>
      <c r="B94" s="8" t="s">
        <v>275</v>
      </c>
      <c r="C94" s="8" t="s">
        <v>189</v>
      </c>
      <c r="D94" s="9" t="s">
        <v>176</v>
      </c>
      <c r="E94" s="10">
        <v>1</v>
      </c>
      <c r="F94" s="29">
        <v>14273</v>
      </c>
      <c r="G94" s="7" t="s">
        <v>965</v>
      </c>
      <c r="H94" s="26" t="s">
        <v>966</v>
      </c>
    </row>
    <row r="95" spans="1:8" ht="30" hidden="1" x14ac:dyDescent="0.25">
      <c r="A95" s="7">
        <v>93</v>
      </c>
      <c r="B95" s="8" t="s">
        <v>276</v>
      </c>
      <c r="C95" s="8" t="s">
        <v>277</v>
      </c>
      <c r="D95" s="9" t="s">
        <v>176</v>
      </c>
      <c r="E95" s="10">
        <v>1</v>
      </c>
      <c r="F95" s="29">
        <v>14600.24</v>
      </c>
      <c r="G95" s="7" t="s">
        <v>965</v>
      </c>
      <c r="H95" s="26" t="s">
        <v>966</v>
      </c>
    </row>
    <row r="96" spans="1:8" ht="30" hidden="1" x14ac:dyDescent="0.25">
      <c r="A96" s="7">
        <v>94</v>
      </c>
      <c r="B96" s="8" t="s">
        <v>278</v>
      </c>
      <c r="C96" s="8" t="s">
        <v>277</v>
      </c>
      <c r="D96" s="9" t="s">
        <v>176</v>
      </c>
      <c r="E96" s="10">
        <v>1</v>
      </c>
      <c r="F96" s="29">
        <v>14600.24</v>
      </c>
      <c r="G96" s="7" t="s">
        <v>965</v>
      </c>
      <c r="H96" s="26" t="s">
        <v>966</v>
      </c>
    </row>
    <row r="97" spans="1:8" ht="30" hidden="1" x14ac:dyDescent="0.25">
      <c r="A97" s="7">
        <v>95</v>
      </c>
      <c r="B97" s="8" t="s">
        <v>279</v>
      </c>
      <c r="C97" s="8" t="s">
        <v>277</v>
      </c>
      <c r="D97" s="9" t="s">
        <v>176</v>
      </c>
      <c r="E97" s="10">
        <v>1</v>
      </c>
      <c r="F97" s="29">
        <v>14600.24</v>
      </c>
      <c r="G97" s="7" t="s">
        <v>965</v>
      </c>
      <c r="H97" s="26" t="s">
        <v>966</v>
      </c>
    </row>
    <row r="98" spans="1:8" ht="30" hidden="1" x14ac:dyDescent="0.25">
      <c r="A98" s="7">
        <v>96</v>
      </c>
      <c r="B98" s="8" t="s">
        <v>280</v>
      </c>
      <c r="C98" s="8" t="s">
        <v>277</v>
      </c>
      <c r="D98" s="9" t="s">
        <v>176</v>
      </c>
      <c r="E98" s="10">
        <v>1</v>
      </c>
      <c r="F98" s="29">
        <v>14600.24</v>
      </c>
      <c r="G98" s="7" t="s">
        <v>965</v>
      </c>
      <c r="H98" s="26" t="s">
        <v>966</v>
      </c>
    </row>
    <row r="99" spans="1:8" ht="30" hidden="1" x14ac:dyDescent="0.25">
      <c r="A99" s="7">
        <v>97</v>
      </c>
      <c r="B99" s="8" t="s">
        <v>281</v>
      </c>
      <c r="C99" s="8" t="s">
        <v>277</v>
      </c>
      <c r="D99" s="9" t="s">
        <v>176</v>
      </c>
      <c r="E99" s="10">
        <v>1</v>
      </c>
      <c r="F99" s="29">
        <v>14600.24</v>
      </c>
      <c r="G99" s="7" t="s">
        <v>965</v>
      </c>
      <c r="H99" s="26" t="s">
        <v>966</v>
      </c>
    </row>
    <row r="100" spans="1:8" ht="30" hidden="1" x14ac:dyDescent="0.25">
      <c r="A100" s="7">
        <v>98</v>
      </c>
      <c r="B100" s="8" t="s">
        <v>282</v>
      </c>
      <c r="C100" s="8" t="s">
        <v>277</v>
      </c>
      <c r="D100" s="9" t="s">
        <v>176</v>
      </c>
      <c r="E100" s="10">
        <v>1</v>
      </c>
      <c r="F100" s="29">
        <v>14600.24</v>
      </c>
      <c r="G100" s="7" t="s">
        <v>965</v>
      </c>
      <c r="H100" s="26" t="s">
        <v>966</v>
      </c>
    </row>
    <row r="101" spans="1:8" ht="30" hidden="1" x14ac:dyDescent="0.25">
      <c r="A101" s="7">
        <v>99</v>
      </c>
      <c r="B101" s="8" t="s">
        <v>283</v>
      </c>
      <c r="C101" s="8" t="s">
        <v>277</v>
      </c>
      <c r="D101" s="9" t="s">
        <v>176</v>
      </c>
      <c r="E101" s="10">
        <v>1</v>
      </c>
      <c r="F101" s="29">
        <v>14600.24</v>
      </c>
      <c r="G101" s="7" t="s">
        <v>965</v>
      </c>
      <c r="H101" s="26" t="s">
        <v>966</v>
      </c>
    </row>
    <row r="102" spans="1:8" ht="30" hidden="1" x14ac:dyDescent="0.25">
      <c r="A102" s="7">
        <v>100</v>
      </c>
      <c r="B102" s="8" t="s">
        <v>284</v>
      </c>
      <c r="C102" s="8" t="s">
        <v>277</v>
      </c>
      <c r="D102" s="9" t="s">
        <v>176</v>
      </c>
      <c r="E102" s="10">
        <v>1</v>
      </c>
      <c r="F102" s="29">
        <v>14600.24</v>
      </c>
      <c r="G102" s="7" t="s">
        <v>965</v>
      </c>
      <c r="H102" s="26" t="s">
        <v>966</v>
      </c>
    </row>
    <row r="103" spans="1:8" ht="30" hidden="1" x14ac:dyDescent="0.25">
      <c r="A103" s="7">
        <v>101</v>
      </c>
      <c r="B103" s="8" t="s">
        <v>285</v>
      </c>
      <c r="C103" s="8" t="s">
        <v>277</v>
      </c>
      <c r="D103" s="9" t="s">
        <v>176</v>
      </c>
      <c r="E103" s="10">
        <v>1</v>
      </c>
      <c r="F103" s="29">
        <v>14600.24</v>
      </c>
      <c r="G103" s="7" t="s">
        <v>965</v>
      </c>
      <c r="H103" s="26" t="s">
        <v>966</v>
      </c>
    </row>
    <row r="104" spans="1:8" ht="30" hidden="1" x14ac:dyDescent="0.25">
      <c r="A104" s="7">
        <v>102</v>
      </c>
      <c r="B104" s="8" t="s">
        <v>286</v>
      </c>
      <c r="C104" s="8" t="s">
        <v>277</v>
      </c>
      <c r="D104" s="9" t="s">
        <v>176</v>
      </c>
      <c r="E104" s="10">
        <v>1</v>
      </c>
      <c r="F104" s="29">
        <v>14600.24</v>
      </c>
      <c r="G104" s="7" t="s">
        <v>965</v>
      </c>
      <c r="H104" s="26" t="s">
        <v>966</v>
      </c>
    </row>
    <row r="105" spans="1:8" ht="30" hidden="1" x14ac:dyDescent="0.25">
      <c r="A105" s="7">
        <v>103</v>
      </c>
      <c r="B105" s="8" t="s">
        <v>287</v>
      </c>
      <c r="C105" s="8" t="s">
        <v>277</v>
      </c>
      <c r="D105" s="9" t="s">
        <v>176</v>
      </c>
      <c r="E105" s="10">
        <v>1</v>
      </c>
      <c r="F105" s="29">
        <v>14600.24</v>
      </c>
      <c r="G105" s="7" t="s">
        <v>965</v>
      </c>
      <c r="H105" s="26" t="s">
        <v>966</v>
      </c>
    </row>
    <row r="106" spans="1:8" ht="30" hidden="1" x14ac:dyDescent="0.25">
      <c r="A106" s="7">
        <v>104</v>
      </c>
      <c r="B106" s="8" t="s">
        <v>288</v>
      </c>
      <c r="C106" s="8" t="s">
        <v>277</v>
      </c>
      <c r="D106" s="9" t="s">
        <v>176</v>
      </c>
      <c r="E106" s="10">
        <v>1</v>
      </c>
      <c r="F106" s="29">
        <v>14600.24</v>
      </c>
      <c r="G106" s="7" t="s">
        <v>965</v>
      </c>
      <c r="H106" s="26" t="s">
        <v>966</v>
      </c>
    </row>
    <row r="107" spans="1:8" ht="30" hidden="1" x14ac:dyDescent="0.25">
      <c r="A107" s="7">
        <v>105</v>
      </c>
      <c r="B107" s="8" t="s">
        <v>289</v>
      </c>
      <c r="C107" s="8" t="s">
        <v>277</v>
      </c>
      <c r="D107" s="9" t="s">
        <v>176</v>
      </c>
      <c r="E107" s="10">
        <v>1</v>
      </c>
      <c r="F107" s="29">
        <v>14600.24</v>
      </c>
      <c r="G107" s="7" t="s">
        <v>965</v>
      </c>
      <c r="H107" s="26" t="s">
        <v>966</v>
      </c>
    </row>
    <row r="108" spans="1:8" ht="30" hidden="1" x14ac:dyDescent="0.25">
      <c r="A108" s="7">
        <v>106</v>
      </c>
      <c r="B108" s="8" t="s">
        <v>290</v>
      </c>
      <c r="C108" s="8" t="s">
        <v>277</v>
      </c>
      <c r="D108" s="9" t="s">
        <v>176</v>
      </c>
      <c r="E108" s="10">
        <v>1</v>
      </c>
      <c r="F108" s="29">
        <v>14600.24</v>
      </c>
      <c r="G108" s="7" t="s">
        <v>965</v>
      </c>
      <c r="H108" s="26" t="s">
        <v>966</v>
      </c>
    </row>
    <row r="109" spans="1:8" ht="30" hidden="1" x14ac:dyDescent="0.25">
      <c r="A109" s="7">
        <v>107</v>
      </c>
      <c r="B109" s="8" t="s">
        <v>291</v>
      </c>
      <c r="C109" s="8" t="s">
        <v>277</v>
      </c>
      <c r="D109" s="9" t="s">
        <v>176</v>
      </c>
      <c r="E109" s="10">
        <v>1</v>
      </c>
      <c r="F109" s="29">
        <v>14600.24</v>
      </c>
      <c r="G109" s="7" t="s">
        <v>965</v>
      </c>
      <c r="H109" s="26" t="s">
        <v>966</v>
      </c>
    </row>
    <row r="110" spans="1:8" ht="30" hidden="1" x14ac:dyDescent="0.25">
      <c r="A110" s="7">
        <v>108</v>
      </c>
      <c r="B110" s="8" t="s">
        <v>292</v>
      </c>
      <c r="C110" s="8" t="s">
        <v>293</v>
      </c>
      <c r="D110" s="9" t="s">
        <v>176</v>
      </c>
      <c r="E110" s="10">
        <v>1</v>
      </c>
      <c r="F110" s="29">
        <v>9855</v>
      </c>
      <c r="G110" s="7" t="s">
        <v>965</v>
      </c>
      <c r="H110" s="26" t="s">
        <v>966</v>
      </c>
    </row>
    <row r="111" spans="1:8" ht="30" hidden="1" x14ac:dyDescent="0.25">
      <c r="A111" s="7">
        <v>109</v>
      </c>
      <c r="B111" s="8" t="s">
        <v>294</v>
      </c>
      <c r="C111" s="8" t="s">
        <v>293</v>
      </c>
      <c r="D111" s="9" t="s">
        <v>176</v>
      </c>
      <c r="E111" s="10">
        <v>1</v>
      </c>
      <c r="F111" s="29">
        <v>9855</v>
      </c>
      <c r="G111" s="7" t="s">
        <v>965</v>
      </c>
      <c r="H111" s="26" t="s">
        <v>966</v>
      </c>
    </row>
    <row r="112" spans="1:8" ht="30" hidden="1" x14ac:dyDescent="0.25">
      <c r="A112" s="7">
        <v>110</v>
      </c>
      <c r="B112" s="8" t="s">
        <v>295</v>
      </c>
      <c r="C112" s="8" t="s">
        <v>296</v>
      </c>
      <c r="D112" s="9" t="s">
        <v>176</v>
      </c>
      <c r="E112" s="10">
        <v>1</v>
      </c>
      <c r="F112" s="32">
        <v>816</v>
      </c>
      <c r="G112" s="7" t="s">
        <v>965</v>
      </c>
      <c r="H112" s="26" t="s">
        <v>966</v>
      </c>
    </row>
    <row r="113" spans="1:8" ht="30" hidden="1" x14ac:dyDescent="0.25">
      <c r="A113" s="7">
        <v>111</v>
      </c>
      <c r="B113" s="8" t="s">
        <v>297</v>
      </c>
      <c r="C113" s="8" t="s">
        <v>296</v>
      </c>
      <c r="D113" s="9" t="s">
        <v>176</v>
      </c>
      <c r="E113" s="10">
        <v>1</v>
      </c>
      <c r="F113" s="32">
        <v>816</v>
      </c>
      <c r="G113" s="7" t="s">
        <v>965</v>
      </c>
      <c r="H113" s="26" t="s">
        <v>966</v>
      </c>
    </row>
    <row r="114" spans="1:8" ht="30" hidden="1" x14ac:dyDescent="0.25">
      <c r="A114" s="7">
        <v>112</v>
      </c>
      <c r="B114" s="8" t="s">
        <v>298</v>
      </c>
      <c r="C114" s="8" t="s">
        <v>299</v>
      </c>
      <c r="D114" s="9" t="s">
        <v>176</v>
      </c>
      <c r="E114" s="10">
        <v>1</v>
      </c>
      <c r="F114" s="29">
        <v>6914</v>
      </c>
      <c r="G114" s="7" t="s">
        <v>965</v>
      </c>
      <c r="H114" s="26" t="s">
        <v>966</v>
      </c>
    </row>
    <row r="115" spans="1:8" ht="30" hidden="1" x14ac:dyDescent="0.25">
      <c r="A115" s="7">
        <v>113</v>
      </c>
      <c r="B115" s="8" t="s">
        <v>300</v>
      </c>
      <c r="C115" s="8" t="s">
        <v>299</v>
      </c>
      <c r="D115" s="9" t="s">
        <v>176</v>
      </c>
      <c r="E115" s="10">
        <v>1</v>
      </c>
      <c r="F115" s="29">
        <v>6914</v>
      </c>
      <c r="G115" s="7" t="s">
        <v>965</v>
      </c>
      <c r="H115" s="26" t="s">
        <v>966</v>
      </c>
    </row>
    <row r="116" spans="1:8" ht="30" hidden="1" x14ac:dyDescent="0.25">
      <c r="A116" s="7">
        <v>114</v>
      </c>
      <c r="B116" s="8" t="s">
        <v>301</v>
      </c>
      <c r="C116" s="8" t="s">
        <v>299</v>
      </c>
      <c r="D116" s="9" t="s">
        <v>176</v>
      </c>
      <c r="E116" s="10">
        <v>1</v>
      </c>
      <c r="F116" s="29">
        <v>6914</v>
      </c>
      <c r="G116" s="7" t="s">
        <v>965</v>
      </c>
      <c r="H116" s="26" t="s">
        <v>966</v>
      </c>
    </row>
    <row r="117" spans="1:8" ht="30" hidden="1" x14ac:dyDescent="0.25">
      <c r="A117" s="7">
        <v>115</v>
      </c>
      <c r="B117" s="8" t="s">
        <v>302</v>
      </c>
      <c r="C117" s="8" t="s">
        <v>299</v>
      </c>
      <c r="D117" s="9" t="s">
        <v>176</v>
      </c>
      <c r="E117" s="10">
        <v>1</v>
      </c>
      <c r="F117" s="29">
        <v>6914</v>
      </c>
      <c r="G117" s="7" t="s">
        <v>965</v>
      </c>
      <c r="H117" s="26" t="s">
        <v>966</v>
      </c>
    </row>
    <row r="118" spans="1:8" ht="30" hidden="1" x14ac:dyDescent="0.25">
      <c r="A118" s="7">
        <v>116</v>
      </c>
      <c r="B118" s="8" t="s">
        <v>303</v>
      </c>
      <c r="C118" s="8" t="s">
        <v>299</v>
      </c>
      <c r="D118" s="9" t="s">
        <v>176</v>
      </c>
      <c r="E118" s="10">
        <v>1</v>
      </c>
      <c r="F118" s="29">
        <v>6914</v>
      </c>
      <c r="G118" s="7" t="s">
        <v>965</v>
      </c>
      <c r="H118" s="26" t="s">
        <v>966</v>
      </c>
    </row>
    <row r="119" spans="1:8" ht="30" hidden="1" x14ac:dyDescent="0.25">
      <c r="A119" s="7">
        <v>117</v>
      </c>
      <c r="B119" s="8" t="s">
        <v>304</v>
      </c>
      <c r="C119" s="8" t="s">
        <v>299</v>
      </c>
      <c r="D119" s="9" t="s">
        <v>176</v>
      </c>
      <c r="E119" s="10">
        <v>1</v>
      </c>
      <c r="F119" s="29">
        <v>6914</v>
      </c>
      <c r="G119" s="7" t="s">
        <v>965</v>
      </c>
      <c r="H119" s="26" t="s">
        <v>966</v>
      </c>
    </row>
    <row r="120" spans="1:8" ht="30" hidden="1" x14ac:dyDescent="0.25">
      <c r="A120" s="7">
        <v>118</v>
      </c>
      <c r="B120" s="8" t="s">
        <v>305</v>
      </c>
      <c r="C120" s="8" t="s">
        <v>306</v>
      </c>
      <c r="D120" s="9" t="s">
        <v>176</v>
      </c>
      <c r="E120" s="10">
        <v>1</v>
      </c>
      <c r="F120" s="29">
        <v>40369</v>
      </c>
      <c r="G120" s="7" t="s">
        <v>965</v>
      </c>
      <c r="H120" s="26" t="s">
        <v>966</v>
      </c>
    </row>
    <row r="121" spans="1:8" ht="30" hidden="1" x14ac:dyDescent="0.25">
      <c r="A121" s="7">
        <v>119</v>
      </c>
      <c r="B121" s="8" t="s">
        <v>307</v>
      </c>
      <c r="C121" s="8" t="s">
        <v>308</v>
      </c>
      <c r="D121" s="9" t="s">
        <v>176</v>
      </c>
      <c r="E121" s="10">
        <v>1</v>
      </c>
      <c r="F121" s="29">
        <v>3109</v>
      </c>
      <c r="G121" s="7" t="s">
        <v>965</v>
      </c>
      <c r="H121" s="26" t="s">
        <v>966</v>
      </c>
    </row>
    <row r="122" spans="1:8" ht="30" hidden="1" x14ac:dyDescent="0.25">
      <c r="A122" s="7">
        <v>120</v>
      </c>
      <c r="B122" s="8" t="s">
        <v>309</v>
      </c>
      <c r="C122" s="8" t="s">
        <v>308</v>
      </c>
      <c r="D122" s="9" t="s">
        <v>176</v>
      </c>
      <c r="E122" s="10">
        <v>1</v>
      </c>
      <c r="F122" s="29">
        <v>3109</v>
      </c>
      <c r="G122" s="7" t="s">
        <v>965</v>
      </c>
      <c r="H122" s="26" t="s">
        <v>966</v>
      </c>
    </row>
    <row r="123" spans="1:8" ht="30" hidden="1" x14ac:dyDescent="0.25">
      <c r="A123" s="7">
        <v>121</v>
      </c>
      <c r="B123" s="8" t="s">
        <v>310</v>
      </c>
      <c r="C123" s="8" t="s">
        <v>308</v>
      </c>
      <c r="D123" s="9" t="s">
        <v>176</v>
      </c>
      <c r="E123" s="10">
        <v>1</v>
      </c>
      <c r="F123" s="29">
        <v>3109</v>
      </c>
      <c r="G123" s="7" t="s">
        <v>965</v>
      </c>
      <c r="H123" s="26" t="s">
        <v>966</v>
      </c>
    </row>
    <row r="124" spans="1:8" ht="30" hidden="1" x14ac:dyDescent="0.25">
      <c r="A124" s="7">
        <v>122</v>
      </c>
      <c r="B124" s="8" t="s">
        <v>311</v>
      </c>
      <c r="C124" s="8" t="s">
        <v>308</v>
      </c>
      <c r="D124" s="9" t="s">
        <v>176</v>
      </c>
      <c r="E124" s="10">
        <v>1</v>
      </c>
      <c r="F124" s="29">
        <v>3109</v>
      </c>
      <c r="G124" s="7" t="s">
        <v>965</v>
      </c>
      <c r="H124" s="26" t="s">
        <v>966</v>
      </c>
    </row>
    <row r="125" spans="1:8" ht="30" hidden="1" x14ac:dyDescent="0.25">
      <c r="A125" s="7">
        <v>123</v>
      </c>
      <c r="B125" s="8" t="s">
        <v>312</v>
      </c>
      <c r="C125" s="8" t="s">
        <v>308</v>
      </c>
      <c r="D125" s="9" t="s">
        <v>176</v>
      </c>
      <c r="E125" s="10">
        <v>1</v>
      </c>
      <c r="F125" s="29">
        <v>3109</v>
      </c>
      <c r="G125" s="7" t="s">
        <v>965</v>
      </c>
      <c r="H125" s="26" t="s">
        <v>966</v>
      </c>
    </row>
    <row r="126" spans="1:8" ht="30" hidden="1" x14ac:dyDescent="0.25">
      <c r="A126" s="7">
        <v>124</v>
      </c>
      <c r="B126" s="8" t="s">
        <v>313</v>
      </c>
      <c r="C126" s="8" t="s">
        <v>308</v>
      </c>
      <c r="D126" s="9" t="s">
        <v>176</v>
      </c>
      <c r="E126" s="10">
        <v>1</v>
      </c>
      <c r="F126" s="29">
        <v>3109</v>
      </c>
      <c r="G126" s="7" t="s">
        <v>965</v>
      </c>
      <c r="H126" s="26" t="s">
        <v>966</v>
      </c>
    </row>
    <row r="127" spans="1:8" ht="30" hidden="1" x14ac:dyDescent="0.25">
      <c r="A127" s="7">
        <v>125</v>
      </c>
      <c r="B127" s="8" t="s">
        <v>314</v>
      </c>
      <c r="C127" s="8" t="s">
        <v>308</v>
      </c>
      <c r="D127" s="9" t="s">
        <v>176</v>
      </c>
      <c r="E127" s="10">
        <v>1</v>
      </c>
      <c r="F127" s="29">
        <v>3109</v>
      </c>
      <c r="G127" s="7" t="s">
        <v>965</v>
      </c>
      <c r="H127" s="26" t="s">
        <v>966</v>
      </c>
    </row>
    <row r="128" spans="1:8" ht="30" hidden="1" x14ac:dyDescent="0.25">
      <c r="A128" s="7">
        <v>126</v>
      </c>
      <c r="B128" s="8" t="s">
        <v>315</v>
      </c>
      <c r="C128" s="8" t="s">
        <v>308</v>
      </c>
      <c r="D128" s="9" t="s">
        <v>176</v>
      </c>
      <c r="E128" s="10">
        <v>1</v>
      </c>
      <c r="F128" s="29">
        <v>3109</v>
      </c>
      <c r="G128" s="7" t="s">
        <v>965</v>
      </c>
      <c r="H128" s="26" t="s">
        <v>966</v>
      </c>
    </row>
    <row r="129" spans="1:8" ht="30" hidden="1" x14ac:dyDescent="0.25">
      <c r="A129" s="7">
        <v>127</v>
      </c>
      <c r="B129" s="8" t="s">
        <v>316</v>
      </c>
      <c r="C129" s="8" t="s">
        <v>308</v>
      </c>
      <c r="D129" s="9" t="s">
        <v>176</v>
      </c>
      <c r="E129" s="10">
        <v>1</v>
      </c>
      <c r="F129" s="29">
        <v>3109</v>
      </c>
      <c r="G129" s="7" t="s">
        <v>965</v>
      </c>
      <c r="H129" s="26" t="s">
        <v>966</v>
      </c>
    </row>
    <row r="130" spans="1:8" ht="30" hidden="1" x14ac:dyDescent="0.25">
      <c r="A130" s="7">
        <v>128</v>
      </c>
      <c r="B130" s="8" t="s">
        <v>317</v>
      </c>
      <c r="C130" s="8" t="s">
        <v>308</v>
      </c>
      <c r="D130" s="9" t="s">
        <v>176</v>
      </c>
      <c r="E130" s="10">
        <v>1</v>
      </c>
      <c r="F130" s="29">
        <v>3109</v>
      </c>
      <c r="G130" s="7" t="s">
        <v>965</v>
      </c>
      <c r="H130" s="26" t="s">
        <v>966</v>
      </c>
    </row>
    <row r="131" spans="1:8" ht="30" hidden="1" x14ac:dyDescent="0.25">
      <c r="A131" s="7">
        <v>129</v>
      </c>
      <c r="B131" s="8" t="s">
        <v>318</v>
      </c>
      <c r="C131" s="8" t="s">
        <v>308</v>
      </c>
      <c r="D131" s="9" t="s">
        <v>176</v>
      </c>
      <c r="E131" s="10">
        <v>1</v>
      </c>
      <c r="F131" s="29">
        <v>3109</v>
      </c>
      <c r="G131" s="7" t="s">
        <v>965</v>
      </c>
      <c r="H131" s="26" t="s">
        <v>966</v>
      </c>
    </row>
    <row r="132" spans="1:8" ht="30" hidden="1" x14ac:dyDescent="0.25">
      <c r="A132" s="7">
        <v>130</v>
      </c>
      <c r="B132" s="8" t="s">
        <v>319</v>
      </c>
      <c r="C132" s="8" t="s">
        <v>308</v>
      </c>
      <c r="D132" s="9" t="s">
        <v>176</v>
      </c>
      <c r="E132" s="10">
        <v>1</v>
      </c>
      <c r="F132" s="29">
        <v>3109</v>
      </c>
      <c r="G132" s="7" t="s">
        <v>965</v>
      </c>
      <c r="H132" s="26" t="s">
        <v>966</v>
      </c>
    </row>
    <row r="133" spans="1:8" ht="30" hidden="1" x14ac:dyDescent="0.25">
      <c r="A133" s="7">
        <v>131</v>
      </c>
      <c r="B133" s="8" t="s">
        <v>320</v>
      </c>
      <c r="C133" s="8" t="s">
        <v>308</v>
      </c>
      <c r="D133" s="9" t="s">
        <v>176</v>
      </c>
      <c r="E133" s="10">
        <v>1</v>
      </c>
      <c r="F133" s="29">
        <v>3109</v>
      </c>
      <c r="G133" s="7" t="s">
        <v>965</v>
      </c>
      <c r="H133" s="26" t="s">
        <v>966</v>
      </c>
    </row>
    <row r="134" spans="1:8" ht="30" hidden="1" x14ac:dyDescent="0.25">
      <c r="A134" s="7">
        <v>132</v>
      </c>
      <c r="B134" s="8" t="s">
        <v>321</v>
      </c>
      <c r="C134" s="8" t="s">
        <v>308</v>
      </c>
      <c r="D134" s="9" t="s">
        <v>176</v>
      </c>
      <c r="E134" s="10">
        <v>1</v>
      </c>
      <c r="F134" s="29">
        <v>3109</v>
      </c>
      <c r="G134" s="7" t="s">
        <v>965</v>
      </c>
      <c r="H134" s="26" t="s">
        <v>966</v>
      </c>
    </row>
    <row r="135" spans="1:8" ht="30" hidden="1" x14ac:dyDescent="0.25">
      <c r="A135" s="7">
        <v>133</v>
      </c>
      <c r="B135" s="8" t="s">
        <v>322</v>
      </c>
      <c r="C135" s="8" t="s">
        <v>308</v>
      </c>
      <c r="D135" s="9" t="s">
        <v>176</v>
      </c>
      <c r="E135" s="10">
        <v>1</v>
      </c>
      <c r="F135" s="29">
        <v>3109</v>
      </c>
      <c r="G135" s="7" t="s">
        <v>965</v>
      </c>
      <c r="H135" s="26" t="s">
        <v>966</v>
      </c>
    </row>
    <row r="136" spans="1:8" ht="30" hidden="1" x14ac:dyDescent="0.25">
      <c r="A136" s="7">
        <v>134</v>
      </c>
      <c r="B136" s="8" t="s">
        <v>323</v>
      </c>
      <c r="C136" s="8" t="s">
        <v>308</v>
      </c>
      <c r="D136" s="9" t="s">
        <v>176</v>
      </c>
      <c r="E136" s="10">
        <v>1</v>
      </c>
      <c r="F136" s="29">
        <v>3109</v>
      </c>
      <c r="G136" s="7" t="s">
        <v>965</v>
      </c>
      <c r="H136" s="26" t="s">
        <v>966</v>
      </c>
    </row>
    <row r="137" spans="1:8" ht="30" hidden="1" x14ac:dyDescent="0.25">
      <c r="A137" s="7">
        <v>135</v>
      </c>
      <c r="B137" s="8" t="s">
        <v>324</v>
      </c>
      <c r="C137" s="8" t="s">
        <v>308</v>
      </c>
      <c r="D137" s="9" t="s">
        <v>176</v>
      </c>
      <c r="E137" s="10">
        <v>1</v>
      </c>
      <c r="F137" s="29">
        <v>3109</v>
      </c>
      <c r="G137" s="7" t="s">
        <v>965</v>
      </c>
      <c r="H137" s="26" t="s">
        <v>966</v>
      </c>
    </row>
    <row r="138" spans="1:8" ht="30" hidden="1" x14ac:dyDescent="0.25">
      <c r="A138" s="7">
        <v>136</v>
      </c>
      <c r="B138" s="8" t="s">
        <v>325</v>
      </c>
      <c r="C138" s="8" t="s">
        <v>308</v>
      </c>
      <c r="D138" s="9" t="s">
        <v>176</v>
      </c>
      <c r="E138" s="10">
        <v>1</v>
      </c>
      <c r="F138" s="29">
        <v>3109</v>
      </c>
      <c r="G138" s="7" t="s">
        <v>965</v>
      </c>
      <c r="H138" s="26" t="s">
        <v>966</v>
      </c>
    </row>
    <row r="139" spans="1:8" ht="30" hidden="1" x14ac:dyDescent="0.25">
      <c r="A139" s="7">
        <v>137</v>
      </c>
      <c r="B139" s="8" t="s">
        <v>326</v>
      </c>
      <c r="C139" s="8" t="s">
        <v>308</v>
      </c>
      <c r="D139" s="9" t="s">
        <v>176</v>
      </c>
      <c r="E139" s="10">
        <v>1</v>
      </c>
      <c r="F139" s="29">
        <v>3109</v>
      </c>
      <c r="G139" s="7" t="s">
        <v>965</v>
      </c>
      <c r="H139" s="26" t="s">
        <v>966</v>
      </c>
    </row>
    <row r="140" spans="1:8" ht="30" hidden="1" x14ac:dyDescent="0.25">
      <c r="A140" s="7">
        <v>138</v>
      </c>
      <c r="B140" s="8" t="s">
        <v>327</v>
      </c>
      <c r="C140" s="8" t="s">
        <v>308</v>
      </c>
      <c r="D140" s="9" t="s">
        <v>176</v>
      </c>
      <c r="E140" s="10">
        <v>1</v>
      </c>
      <c r="F140" s="29">
        <v>3109</v>
      </c>
      <c r="G140" s="7" t="s">
        <v>965</v>
      </c>
      <c r="H140" s="26" t="s">
        <v>966</v>
      </c>
    </row>
    <row r="141" spans="1:8" ht="30" hidden="1" x14ac:dyDescent="0.25">
      <c r="A141" s="7">
        <v>139</v>
      </c>
      <c r="B141" s="8" t="s">
        <v>328</v>
      </c>
      <c r="C141" s="8" t="s">
        <v>308</v>
      </c>
      <c r="D141" s="9" t="s">
        <v>176</v>
      </c>
      <c r="E141" s="10">
        <v>1</v>
      </c>
      <c r="F141" s="29">
        <v>3109</v>
      </c>
      <c r="G141" s="7" t="s">
        <v>965</v>
      </c>
      <c r="H141" s="26" t="s">
        <v>966</v>
      </c>
    </row>
    <row r="142" spans="1:8" ht="30" hidden="1" x14ac:dyDescent="0.25">
      <c r="A142" s="7">
        <v>140</v>
      </c>
      <c r="B142" s="8" t="s">
        <v>329</v>
      </c>
      <c r="C142" s="8" t="s">
        <v>308</v>
      </c>
      <c r="D142" s="9" t="s">
        <v>176</v>
      </c>
      <c r="E142" s="10">
        <v>1</v>
      </c>
      <c r="F142" s="29">
        <v>3109</v>
      </c>
      <c r="G142" s="7" t="s">
        <v>965</v>
      </c>
      <c r="H142" s="26" t="s">
        <v>966</v>
      </c>
    </row>
    <row r="143" spans="1:8" ht="30" hidden="1" x14ac:dyDescent="0.25">
      <c r="A143" s="7">
        <v>141</v>
      </c>
      <c r="B143" s="8" t="s">
        <v>330</v>
      </c>
      <c r="C143" s="8" t="s">
        <v>308</v>
      </c>
      <c r="D143" s="9" t="s">
        <v>176</v>
      </c>
      <c r="E143" s="10">
        <v>1</v>
      </c>
      <c r="F143" s="29">
        <v>3109</v>
      </c>
      <c r="G143" s="7" t="s">
        <v>965</v>
      </c>
      <c r="H143" s="26" t="s">
        <v>966</v>
      </c>
    </row>
    <row r="144" spans="1:8" ht="30" hidden="1" x14ac:dyDescent="0.25">
      <c r="A144" s="7">
        <v>142</v>
      </c>
      <c r="B144" s="8" t="s">
        <v>331</v>
      </c>
      <c r="C144" s="8" t="s">
        <v>308</v>
      </c>
      <c r="D144" s="9" t="s">
        <v>176</v>
      </c>
      <c r="E144" s="10">
        <v>1</v>
      </c>
      <c r="F144" s="29">
        <v>3109</v>
      </c>
      <c r="G144" s="7" t="s">
        <v>965</v>
      </c>
      <c r="H144" s="26" t="s">
        <v>966</v>
      </c>
    </row>
    <row r="145" spans="1:8" ht="30" hidden="1" x14ac:dyDescent="0.25">
      <c r="A145" s="7">
        <v>143</v>
      </c>
      <c r="B145" s="8" t="s">
        <v>332</v>
      </c>
      <c r="C145" s="8" t="s">
        <v>308</v>
      </c>
      <c r="D145" s="9" t="s">
        <v>176</v>
      </c>
      <c r="E145" s="10">
        <v>1</v>
      </c>
      <c r="F145" s="29">
        <v>3109</v>
      </c>
      <c r="G145" s="7" t="s">
        <v>965</v>
      </c>
      <c r="H145" s="26" t="s">
        <v>966</v>
      </c>
    </row>
    <row r="146" spans="1:8" ht="30" hidden="1" x14ac:dyDescent="0.25">
      <c r="A146" s="7">
        <v>144</v>
      </c>
      <c r="B146" s="8" t="s">
        <v>333</v>
      </c>
      <c r="C146" s="8" t="s">
        <v>308</v>
      </c>
      <c r="D146" s="9" t="s">
        <v>176</v>
      </c>
      <c r="E146" s="10">
        <v>1</v>
      </c>
      <c r="F146" s="29">
        <v>3109</v>
      </c>
      <c r="G146" s="7" t="s">
        <v>965</v>
      </c>
      <c r="H146" s="26" t="s">
        <v>966</v>
      </c>
    </row>
    <row r="147" spans="1:8" ht="30" hidden="1" x14ac:dyDescent="0.25">
      <c r="A147" s="7">
        <v>145</v>
      </c>
      <c r="B147" s="8" t="s">
        <v>334</v>
      </c>
      <c r="C147" s="8" t="s">
        <v>308</v>
      </c>
      <c r="D147" s="9" t="s">
        <v>176</v>
      </c>
      <c r="E147" s="10">
        <v>1</v>
      </c>
      <c r="F147" s="29">
        <v>3109</v>
      </c>
      <c r="G147" s="7" t="s">
        <v>965</v>
      </c>
      <c r="H147" s="26" t="s">
        <v>966</v>
      </c>
    </row>
    <row r="148" spans="1:8" ht="30" hidden="1" x14ac:dyDescent="0.25">
      <c r="A148" s="7">
        <v>146</v>
      </c>
      <c r="B148" s="8" t="s">
        <v>335</v>
      </c>
      <c r="C148" s="8" t="s">
        <v>308</v>
      </c>
      <c r="D148" s="9" t="s">
        <v>176</v>
      </c>
      <c r="E148" s="10">
        <v>1</v>
      </c>
      <c r="F148" s="29">
        <v>3109</v>
      </c>
      <c r="G148" s="7" t="s">
        <v>965</v>
      </c>
      <c r="H148" s="26" t="s">
        <v>966</v>
      </c>
    </row>
    <row r="149" spans="1:8" ht="30" hidden="1" x14ac:dyDescent="0.25">
      <c r="A149" s="7">
        <v>147</v>
      </c>
      <c r="B149" s="8" t="s">
        <v>336</v>
      </c>
      <c r="C149" s="8" t="s">
        <v>308</v>
      </c>
      <c r="D149" s="9" t="s">
        <v>176</v>
      </c>
      <c r="E149" s="10">
        <v>1</v>
      </c>
      <c r="F149" s="29">
        <v>3109</v>
      </c>
      <c r="G149" s="7" t="s">
        <v>965</v>
      </c>
      <c r="H149" s="26" t="s">
        <v>966</v>
      </c>
    </row>
    <row r="150" spans="1:8" ht="30" hidden="1" x14ac:dyDescent="0.25">
      <c r="A150" s="7">
        <v>148</v>
      </c>
      <c r="B150" s="8" t="s">
        <v>337</v>
      </c>
      <c r="C150" s="8" t="s">
        <v>308</v>
      </c>
      <c r="D150" s="9" t="s">
        <v>176</v>
      </c>
      <c r="E150" s="10">
        <v>1</v>
      </c>
      <c r="F150" s="29">
        <v>3109</v>
      </c>
      <c r="G150" s="7" t="s">
        <v>965</v>
      </c>
      <c r="H150" s="26" t="s">
        <v>966</v>
      </c>
    </row>
    <row r="151" spans="1:8" ht="30" hidden="1" x14ac:dyDescent="0.25">
      <c r="A151" s="7">
        <v>149</v>
      </c>
      <c r="B151" s="8" t="s">
        <v>338</v>
      </c>
      <c r="C151" s="8" t="s">
        <v>308</v>
      </c>
      <c r="D151" s="9" t="s">
        <v>176</v>
      </c>
      <c r="E151" s="10">
        <v>1</v>
      </c>
      <c r="F151" s="29">
        <v>3109</v>
      </c>
      <c r="G151" s="7" t="s">
        <v>965</v>
      </c>
      <c r="H151" s="26" t="s">
        <v>966</v>
      </c>
    </row>
    <row r="152" spans="1:8" ht="30" hidden="1" x14ac:dyDescent="0.25">
      <c r="A152" s="7">
        <v>150</v>
      </c>
      <c r="B152" s="8" t="s">
        <v>339</v>
      </c>
      <c r="C152" s="8" t="s">
        <v>308</v>
      </c>
      <c r="D152" s="9" t="s">
        <v>176</v>
      </c>
      <c r="E152" s="10">
        <v>1</v>
      </c>
      <c r="F152" s="29">
        <v>3109</v>
      </c>
      <c r="G152" s="7" t="s">
        <v>965</v>
      </c>
      <c r="H152" s="26" t="s">
        <v>966</v>
      </c>
    </row>
    <row r="153" spans="1:8" ht="30" hidden="1" x14ac:dyDescent="0.25">
      <c r="A153" s="7">
        <v>151</v>
      </c>
      <c r="B153" s="8" t="s">
        <v>340</v>
      </c>
      <c r="C153" s="8" t="s">
        <v>308</v>
      </c>
      <c r="D153" s="9" t="s">
        <v>176</v>
      </c>
      <c r="E153" s="10">
        <v>1</v>
      </c>
      <c r="F153" s="29">
        <v>3109</v>
      </c>
      <c r="G153" s="7" t="s">
        <v>965</v>
      </c>
      <c r="H153" s="26" t="s">
        <v>966</v>
      </c>
    </row>
    <row r="154" spans="1:8" ht="30" hidden="1" x14ac:dyDescent="0.25">
      <c r="A154" s="7">
        <v>152</v>
      </c>
      <c r="B154" s="8" t="s">
        <v>341</v>
      </c>
      <c r="C154" s="8" t="s">
        <v>308</v>
      </c>
      <c r="D154" s="9" t="s">
        <v>176</v>
      </c>
      <c r="E154" s="10">
        <v>1</v>
      </c>
      <c r="F154" s="29">
        <v>3109</v>
      </c>
      <c r="G154" s="7" t="s">
        <v>965</v>
      </c>
      <c r="H154" s="26" t="s">
        <v>966</v>
      </c>
    </row>
    <row r="155" spans="1:8" ht="30" hidden="1" x14ac:dyDescent="0.25">
      <c r="A155" s="7">
        <v>153</v>
      </c>
      <c r="B155" s="8" t="s">
        <v>342</v>
      </c>
      <c r="C155" s="8" t="s">
        <v>308</v>
      </c>
      <c r="D155" s="9" t="s">
        <v>176</v>
      </c>
      <c r="E155" s="10">
        <v>1</v>
      </c>
      <c r="F155" s="29">
        <v>3109</v>
      </c>
      <c r="G155" s="7" t="s">
        <v>965</v>
      </c>
      <c r="H155" s="26" t="s">
        <v>966</v>
      </c>
    </row>
    <row r="156" spans="1:8" ht="30" hidden="1" x14ac:dyDescent="0.25">
      <c r="A156" s="7">
        <v>154</v>
      </c>
      <c r="B156" s="8" t="s">
        <v>343</v>
      </c>
      <c r="C156" s="8" t="s">
        <v>308</v>
      </c>
      <c r="D156" s="9" t="s">
        <v>176</v>
      </c>
      <c r="E156" s="10">
        <v>1</v>
      </c>
      <c r="F156" s="29">
        <v>3109</v>
      </c>
      <c r="G156" s="7" t="s">
        <v>965</v>
      </c>
      <c r="H156" s="26" t="s">
        <v>966</v>
      </c>
    </row>
    <row r="157" spans="1:8" ht="30" hidden="1" x14ac:dyDescent="0.25">
      <c r="A157" s="7">
        <v>155</v>
      </c>
      <c r="B157" s="8" t="s">
        <v>344</v>
      </c>
      <c r="C157" s="8" t="s">
        <v>308</v>
      </c>
      <c r="D157" s="9" t="s">
        <v>176</v>
      </c>
      <c r="E157" s="10">
        <v>1</v>
      </c>
      <c r="F157" s="29">
        <v>3109</v>
      </c>
      <c r="G157" s="7" t="s">
        <v>965</v>
      </c>
      <c r="H157" s="26" t="s">
        <v>966</v>
      </c>
    </row>
    <row r="158" spans="1:8" ht="30" hidden="1" x14ac:dyDescent="0.25">
      <c r="A158" s="7">
        <v>156</v>
      </c>
      <c r="B158" s="8" t="s">
        <v>345</v>
      </c>
      <c r="C158" s="8" t="s">
        <v>308</v>
      </c>
      <c r="D158" s="9" t="s">
        <v>176</v>
      </c>
      <c r="E158" s="10">
        <v>1</v>
      </c>
      <c r="F158" s="29">
        <v>3109</v>
      </c>
      <c r="G158" s="7" t="s">
        <v>965</v>
      </c>
      <c r="H158" s="26" t="s">
        <v>966</v>
      </c>
    </row>
    <row r="159" spans="1:8" ht="30" hidden="1" x14ac:dyDescent="0.25">
      <c r="A159" s="7">
        <v>157</v>
      </c>
      <c r="B159" s="8" t="s">
        <v>346</v>
      </c>
      <c r="C159" s="8" t="s">
        <v>308</v>
      </c>
      <c r="D159" s="9" t="s">
        <v>176</v>
      </c>
      <c r="E159" s="10">
        <v>1</v>
      </c>
      <c r="F159" s="29">
        <v>3109</v>
      </c>
      <c r="G159" s="7" t="s">
        <v>965</v>
      </c>
      <c r="H159" s="26" t="s">
        <v>966</v>
      </c>
    </row>
    <row r="160" spans="1:8" ht="30" hidden="1" x14ac:dyDescent="0.25">
      <c r="A160" s="7">
        <v>158</v>
      </c>
      <c r="B160" s="8" t="s">
        <v>347</v>
      </c>
      <c r="C160" s="8" t="s">
        <v>308</v>
      </c>
      <c r="D160" s="9" t="s">
        <v>176</v>
      </c>
      <c r="E160" s="10">
        <v>1</v>
      </c>
      <c r="F160" s="29">
        <v>3109</v>
      </c>
      <c r="G160" s="7" t="s">
        <v>965</v>
      </c>
      <c r="H160" s="26" t="s">
        <v>966</v>
      </c>
    </row>
    <row r="161" spans="1:8" ht="30" hidden="1" x14ac:dyDescent="0.25">
      <c r="A161" s="7">
        <v>159</v>
      </c>
      <c r="B161" s="8" t="s">
        <v>348</v>
      </c>
      <c r="C161" s="8" t="s">
        <v>349</v>
      </c>
      <c r="D161" s="9" t="s">
        <v>176</v>
      </c>
      <c r="E161" s="10">
        <v>1</v>
      </c>
      <c r="F161" s="29">
        <v>1886</v>
      </c>
      <c r="G161" s="7" t="s">
        <v>965</v>
      </c>
      <c r="H161" s="26" t="s">
        <v>966</v>
      </c>
    </row>
    <row r="162" spans="1:8" ht="30" hidden="1" x14ac:dyDescent="0.25">
      <c r="A162" s="7">
        <v>160</v>
      </c>
      <c r="B162" s="8" t="s">
        <v>350</v>
      </c>
      <c r="C162" s="8" t="s">
        <v>351</v>
      </c>
      <c r="D162" s="9" t="s">
        <v>176</v>
      </c>
      <c r="E162" s="10">
        <v>1</v>
      </c>
      <c r="F162" s="29">
        <v>4412</v>
      </c>
      <c r="G162" s="7" t="s">
        <v>965</v>
      </c>
      <c r="H162" s="26" t="s">
        <v>966</v>
      </c>
    </row>
    <row r="163" spans="1:8" ht="30" hidden="1" x14ac:dyDescent="0.25">
      <c r="A163" s="7">
        <v>161</v>
      </c>
      <c r="B163" s="8" t="s">
        <v>352</v>
      </c>
      <c r="C163" s="8" t="s">
        <v>353</v>
      </c>
      <c r="D163" s="9" t="s">
        <v>176</v>
      </c>
      <c r="E163" s="10">
        <v>1</v>
      </c>
      <c r="F163" s="29">
        <v>1800</v>
      </c>
      <c r="G163" s="7" t="s">
        <v>965</v>
      </c>
      <c r="H163" s="26" t="s">
        <v>966</v>
      </c>
    </row>
    <row r="164" spans="1:8" ht="30" hidden="1" x14ac:dyDescent="0.25">
      <c r="A164" s="7">
        <v>162</v>
      </c>
      <c r="B164" s="8" t="s">
        <v>354</v>
      </c>
      <c r="C164" s="8" t="s">
        <v>355</v>
      </c>
      <c r="D164" s="9" t="s">
        <v>176</v>
      </c>
      <c r="E164" s="10">
        <v>1</v>
      </c>
      <c r="F164" s="32">
        <v>700</v>
      </c>
      <c r="G164" s="7" t="s">
        <v>965</v>
      </c>
      <c r="H164" s="26" t="s">
        <v>966</v>
      </c>
    </row>
    <row r="165" spans="1:8" ht="30" hidden="1" x14ac:dyDescent="0.25">
      <c r="A165" s="7">
        <v>163</v>
      </c>
      <c r="B165" s="8" t="s">
        <v>356</v>
      </c>
      <c r="C165" s="8" t="s">
        <v>355</v>
      </c>
      <c r="D165" s="9" t="s">
        <v>176</v>
      </c>
      <c r="E165" s="10">
        <v>1</v>
      </c>
      <c r="F165" s="32">
        <v>700</v>
      </c>
      <c r="G165" s="7" t="s">
        <v>965</v>
      </c>
      <c r="H165" s="26" t="s">
        <v>966</v>
      </c>
    </row>
    <row r="166" spans="1:8" ht="30" hidden="1" x14ac:dyDescent="0.25">
      <c r="A166" s="7">
        <v>164</v>
      </c>
      <c r="B166" s="8" t="s">
        <v>357</v>
      </c>
      <c r="C166" s="8" t="s">
        <v>355</v>
      </c>
      <c r="D166" s="9" t="s">
        <v>176</v>
      </c>
      <c r="E166" s="10">
        <v>1</v>
      </c>
      <c r="F166" s="32">
        <v>700</v>
      </c>
      <c r="G166" s="7" t="s">
        <v>965</v>
      </c>
      <c r="H166" s="26" t="s">
        <v>966</v>
      </c>
    </row>
    <row r="167" spans="1:8" ht="30" hidden="1" x14ac:dyDescent="0.25">
      <c r="A167" s="7">
        <v>165</v>
      </c>
      <c r="B167" s="8" t="s">
        <v>358</v>
      </c>
      <c r="C167" s="8" t="s">
        <v>355</v>
      </c>
      <c r="D167" s="9" t="s">
        <v>176</v>
      </c>
      <c r="E167" s="10">
        <v>1</v>
      </c>
      <c r="F167" s="32">
        <v>700</v>
      </c>
      <c r="G167" s="7" t="s">
        <v>965</v>
      </c>
      <c r="H167" s="26" t="s">
        <v>966</v>
      </c>
    </row>
    <row r="168" spans="1:8" ht="30" hidden="1" x14ac:dyDescent="0.25">
      <c r="A168" s="7">
        <v>166</v>
      </c>
      <c r="B168" s="8" t="s">
        <v>359</v>
      </c>
      <c r="C168" s="8" t="s">
        <v>355</v>
      </c>
      <c r="D168" s="9" t="s">
        <v>176</v>
      </c>
      <c r="E168" s="10">
        <v>1</v>
      </c>
      <c r="F168" s="32">
        <v>700</v>
      </c>
      <c r="G168" s="7" t="s">
        <v>965</v>
      </c>
      <c r="H168" s="26" t="s">
        <v>966</v>
      </c>
    </row>
    <row r="169" spans="1:8" ht="30" hidden="1" x14ac:dyDescent="0.25">
      <c r="A169" s="7">
        <v>167</v>
      </c>
      <c r="B169" s="8" t="s">
        <v>360</v>
      </c>
      <c r="C169" s="8" t="s">
        <v>355</v>
      </c>
      <c r="D169" s="9" t="s">
        <v>176</v>
      </c>
      <c r="E169" s="10">
        <v>1</v>
      </c>
      <c r="F169" s="32">
        <v>700</v>
      </c>
      <c r="G169" s="7" t="s">
        <v>965</v>
      </c>
      <c r="H169" s="26" t="s">
        <v>966</v>
      </c>
    </row>
    <row r="170" spans="1:8" ht="30" hidden="1" x14ac:dyDescent="0.25">
      <c r="A170" s="7">
        <v>168</v>
      </c>
      <c r="B170" s="8" t="s">
        <v>361</v>
      </c>
      <c r="C170" s="8" t="s">
        <v>355</v>
      </c>
      <c r="D170" s="9" t="s">
        <v>176</v>
      </c>
      <c r="E170" s="10">
        <v>1</v>
      </c>
      <c r="F170" s="32">
        <v>700</v>
      </c>
      <c r="G170" s="7" t="s">
        <v>965</v>
      </c>
      <c r="H170" s="26" t="s">
        <v>966</v>
      </c>
    </row>
    <row r="171" spans="1:8" ht="30" hidden="1" x14ac:dyDescent="0.25">
      <c r="A171" s="7">
        <v>169</v>
      </c>
      <c r="B171" s="8" t="s">
        <v>362</v>
      </c>
      <c r="C171" s="8" t="s">
        <v>355</v>
      </c>
      <c r="D171" s="9" t="s">
        <v>176</v>
      </c>
      <c r="E171" s="10">
        <v>1</v>
      </c>
      <c r="F171" s="32">
        <v>700</v>
      </c>
      <c r="G171" s="7" t="s">
        <v>965</v>
      </c>
      <c r="H171" s="26" t="s">
        <v>966</v>
      </c>
    </row>
    <row r="172" spans="1:8" ht="30" hidden="1" x14ac:dyDescent="0.25">
      <c r="A172" s="7">
        <v>170</v>
      </c>
      <c r="B172" s="8" t="s">
        <v>363</v>
      </c>
      <c r="C172" s="8" t="s">
        <v>355</v>
      </c>
      <c r="D172" s="9" t="s">
        <v>176</v>
      </c>
      <c r="E172" s="10">
        <v>1</v>
      </c>
      <c r="F172" s="32">
        <v>700</v>
      </c>
      <c r="G172" s="7" t="s">
        <v>965</v>
      </c>
      <c r="H172" s="26" t="s">
        <v>966</v>
      </c>
    </row>
    <row r="173" spans="1:8" ht="30" hidden="1" x14ac:dyDescent="0.25">
      <c r="A173" s="7">
        <v>171</v>
      </c>
      <c r="B173" s="8" t="s">
        <v>364</v>
      </c>
      <c r="C173" s="8" t="s">
        <v>355</v>
      </c>
      <c r="D173" s="9" t="s">
        <v>176</v>
      </c>
      <c r="E173" s="10">
        <v>1</v>
      </c>
      <c r="F173" s="32">
        <v>700</v>
      </c>
      <c r="G173" s="7" t="s">
        <v>965</v>
      </c>
      <c r="H173" s="26" t="s">
        <v>966</v>
      </c>
    </row>
    <row r="174" spans="1:8" ht="30" hidden="1" x14ac:dyDescent="0.25">
      <c r="A174" s="7">
        <v>172</v>
      </c>
      <c r="B174" s="8" t="s">
        <v>365</v>
      </c>
      <c r="C174" s="8" t="s">
        <v>355</v>
      </c>
      <c r="D174" s="9" t="s">
        <v>176</v>
      </c>
      <c r="E174" s="10">
        <v>1</v>
      </c>
      <c r="F174" s="32">
        <v>700</v>
      </c>
      <c r="G174" s="7" t="s">
        <v>965</v>
      </c>
      <c r="H174" s="26" t="s">
        <v>966</v>
      </c>
    </row>
    <row r="175" spans="1:8" ht="30" hidden="1" x14ac:dyDescent="0.25">
      <c r="A175" s="7">
        <v>173</v>
      </c>
      <c r="B175" s="8" t="s">
        <v>366</v>
      </c>
      <c r="C175" s="8" t="s">
        <v>355</v>
      </c>
      <c r="D175" s="9" t="s">
        <v>176</v>
      </c>
      <c r="E175" s="10">
        <v>1</v>
      </c>
      <c r="F175" s="32">
        <v>700</v>
      </c>
      <c r="G175" s="7" t="s">
        <v>965</v>
      </c>
      <c r="H175" s="26" t="s">
        <v>966</v>
      </c>
    </row>
    <row r="176" spans="1:8" ht="30" hidden="1" x14ac:dyDescent="0.25">
      <c r="A176" s="7">
        <v>174</v>
      </c>
      <c r="B176" s="8" t="s">
        <v>367</v>
      </c>
      <c r="C176" s="8" t="s">
        <v>355</v>
      </c>
      <c r="D176" s="9" t="s">
        <v>176</v>
      </c>
      <c r="E176" s="10">
        <v>1</v>
      </c>
      <c r="F176" s="32">
        <v>700</v>
      </c>
      <c r="G176" s="7" t="s">
        <v>965</v>
      </c>
      <c r="H176" s="26" t="s">
        <v>966</v>
      </c>
    </row>
    <row r="177" spans="1:8" ht="30" hidden="1" x14ac:dyDescent="0.25">
      <c r="A177" s="7">
        <v>175</v>
      </c>
      <c r="B177" s="8" t="s">
        <v>368</v>
      </c>
      <c r="C177" s="8" t="s">
        <v>355</v>
      </c>
      <c r="D177" s="9" t="s">
        <v>176</v>
      </c>
      <c r="E177" s="10">
        <v>1</v>
      </c>
      <c r="F177" s="32">
        <v>700</v>
      </c>
      <c r="G177" s="7" t="s">
        <v>965</v>
      </c>
      <c r="H177" s="26" t="s">
        <v>966</v>
      </c>
    </row>
    <row r="178" spans="1:8" ht="30" hidden="1" x14ac:dyDescent="0.25">
      <c r="A178" s="7">
        <v>176</v>
      </c>
      <c r="B178" s="8" t="s">
        <v>369</v>
      </c>
      <c r="C178" s="8" t="s">
        <v>355</v>
      </c>
      <c r="D178" s="9" t="s">
        <v>176</v>
      </c>
      <c r="E178" s="10">
        <v>1</v>
      </c>
      <c r="F178" s="32">
        <v>700</v>
      </c>
      <c r="G178" s="7" t="s">
        <v>965</v>
      </c>
      <c r="H178" s="26" t="s">
        <v>966</v>
      </c>
    </row>
    <row r="179" spans="1:8" ht="30" hidden="1" x14ac:dyDescent="0.25">
      <c r="A179" s="7">
        <v>177</v>
      </c>
      <c r="B179" s="8" t="s">
        <v>370</v>
      </c>
      <c r="C179" s="8" t="s">
        <v>355</v>
      </c>
      <c r="D179" s="9" t="s">
        <v>176</v>
      </c>
      <c r="E179" s="10">
        <v>1</v>
      </c>
      <c r="F179" s="32">
        <v>700</v>
      </c>
      <c r="G179" s="7" t="s">
        <v>965</v>
      </c>
      <c r="H179" s="26" t="s">
        <v>966</v>
      </c>
    </row>
    <row r="180" spans="1:8" ht="30" hidden="1" x14ac:dyDescent="0.25">
      <c r="A180" s="7">
        <v>178</v>
      </c>
      <c r="B180" s="8" t="s">
        <v>371</v>
      </c>
      <c r="C180" s="8" t="s">
        <v>355</v>
      </c>
      <c r="D180" s="9" t="s">
        <v>176</v>
      </c>
      <c r="E180" s="10">
        <v>1</v>
      </c>
      <c r="F180" s="32">
        <v>700</v>
      </c>
      <c r="G180" s="7" t="s">
        <v>965</v>
      </c>
      <c r="H180" s="26" t="s">
        <v>966</v>
      </c>
    </row>
    <row r="181" spans="1:8" ht="30" hidden="1" x14ac:dyDescent="0.25">
      <c r="A181" s="7">
        <v>179</v>
      </c>
      <c r="B181" s="8" t="s">
        <v>372</v>
      </c>
      <c r="C181" s="8" t="s">
        <v>355</v>
      </c>
      <c r="D181" s="9" t="s">
        <v>176</v>
      </c>
      <c r="E181" s="10">
        <v>1</v>
      </c>
      <c r="F181" s="32">
        <v>700</v>
      </c>
      <c r="G181" s="7" t="s">
        <v>965</v>
      </c>
      <c r="H181" s="26" t="s">
        <v>966</v>
      </c>
    </row>
    <row r="182" spans="1:8" ht="30" hidden="1" x14ac:dyDescent="0.25">
      <c r="A182" s="7">
        <v>180</v>
      </c>
      <c r="B182" s="8" t="s">
        <v>373</v>
      </c>
      <c r="C182" s="8" t="s">
        <v>355</v>
      </c>
      <c r="D182" s="9" t="s">
        <v>176</v>
      </c>
      <c r="E182" s="10">
        <v>1</v>
      </c>
      <c r="F182" s="32">
        <v>700</v>
      </c>
      <c r="G182" s="7" t="s">
        <v>965</v>
      </c>
      <c r="H182" s="26" t="s">
        <v>966</v>
      </c>
    </row>
    <row r="183" spans="1:8" ht="30" hidden="1" x14ac:dyDescent="0.25">
      <c r="A183" s="7">
        <v>181</v>
      </c>
      <c r="B183" s="8" t="s">
        <v>374</v>
      </c>
      <c r="C183" s="8" t="s">
        <v>355</v>
      </c>
      <c r="D183" s="9" t="s">
        <v>176</v>
      </c>
      <c r="E183" s="10">
        <v>1</v>
      </c>
      <c r="F183" s="32">
        <v>700</v>
      </c>
      <c r="G183" s="7" t="s">
        <v>965</v>
      </c>
      <c r="H183" s="26" t="s">
        <v>966</v>
      </c>
    </row>
    <row r="184" spans="1:8" ht="30" hidden="1" x14ac:dyDescent="0.25">
      <c r="A184" s="7">
        <v>182</v>
      </c>
      <c r="B184" s="8" t="s">
        <v>375</v>
      </c>
      <c r="C184" s="8" t="s">
        <v>355</v>
      </c>
      <c r="D184" s="9" t="s">
        <v>176</v>
      </c>
      <c r="E184" s="10">
        <v>1</v>
      </c>
      <c r="F184" s="32">
        <v>700</v>
      </c>
      <c r="G184" s="7" t="s">
        <v>965</v>
      </c>
      <c r="H184" s="26" t="s">
        <v>966</v>
      </c>
    </row>
    <row r="185" spans="1:8" ht="30" hidden="1" x14ac:dyDescent="0.25">
      <c r="A185" s="7">
        <v>183</v>
      </c>
      <c r="B185" s="8" t="s">
        <v>376</v>
      </c>
      <c r="C185" s="8" t="s">
        <v>355</v>
      </c>
      <c r="D185" s="9" t="s">
        <v>176</v>
      </c>
      <c r="E185" s="10">
        <v>1</v>
      </c>
      <c r="F185" s="32">
        <v>700</v>
      </c>
      <c r="G185" s="7" t="s">
        <v>965</v>
      </c>
      <c r="H185" s="26" t="s">
        <v>966</v>
      </c>
    </row>
    <row r="186" spans="1:8" ht="30" hidden="1" x14ac:dyDescent="0.25">
      <c r="A186" s="7">
        <v>184</v>
      </c>
      <c r="B186" s="8" t="s">
        <v>377</v>
      </c>
      <c r="C186" s="8" t="s">
        <v>355</v>
      </c>
      <c r="D186" s="9" t="s">
        <v>176</v>
      </c>
      <c r="E186" s="10">
        <v>1</v>
      </c>
      <c r="F186" s="32">
        <v>700</v>
      </c>
      <c r="G186" s="7" t="s">
        <v>965</v>
      </c>
      <c r="H186" s="26" t="s">
        <v>966</v>
      </c>
    </row>
    <row r="187" spans="1:8" ht="30" hidden="1" x14ac:dyDescent="0.25">
      <c r="A187" s="7">
        <v>185</v>
      </c>
      <c r="B187" s="8" t="s">
        <v>378</v>
      </c>
      <c r="C187" s="8" t="s">
        <v>355</v>
      </c>
      <c r="D187" s="9" t="s">
        <v>176</v>
      </c>
      <c r="E187" s="10">
        <v>1</v>
      </c>
      <c r="F187" s="32">
        <v>700</v>
      </c>
      <c r="G187" s="7" t="s">
        <v>965</v>
      </c>
      <c r="H187" s="26" t="s">
        <v>966</v>
      </c>
    </row>
    <row r="188" spans="1:8" ht="30" hidden="1" x14ac:dyDescent="0.25">
      <c r="A188" s="7">
        <v>186</v>
      </c>
      <c r="B188" s="8" t="s">
        <v>379</v>
      </c>
      <c r="C188" s="8" t="s">
        <v>355</v>
      </c>
      <c r="D188" s="9" t="s">
        <v>176</v>
      </c>
      <c r="E188" s="10">
        <v>1</v>
      </c>
      <c r="F188" s="32">
        <v>700</v>
      </c>
      <c r="G188" s="7" t="s">
        <v>965</v>
      </c>
      <c r="H188" s="26" t="s">
        <v>966</v>
      </c>
    </row>
    <row r="189" spans="1:8" ht="30" hidden="1" x14ac:dyDescent="0.25">
      <c r="A189" s="7">
        <v>187</v>
      </c>
      <c r="B189" s="8" t="s">
        <v>380</v>
      </c>
      <c r="C189" s="8" t="s">
        <v>355</v>
      </c>
      <c r="D189" s="9" t="s">
        <v>176</v>
      </c>
      <c r="E189" s="10">
        <v>1</v>
      </c>
      <c r="F189" s="32">
        <v>700</v>
      </c>
      <c r="G189" s="7" t="s">
        <v>965</v>
      </c>
      <c r="H189" s="26" t="s">
        <v>966</v>
      </c>
    </row>
    <row r="190" spans="1:8" ht="30" hidden="1" x14ac:dyDescent="0.25">
      <c r="A190" s="7">
        <v>188</v>
      </c>
      <c r="B190" s="8" t="s">
        <v>381</v>
      </c>
      <c r="C190" s="8" t="s">
        <v>355</v>
      </c>
      <c r="D190" s="9" t="s">
        <v>176</v>
      </c>
      <c r="E190" s="10">
        <v>1</v>
      </c>
      <c r="F190" s="32">
        <v>700</v>
      </c>
      <c r="G190" s="7" t="s">
        <v>965</v>
      </c>
      <c r="H190" s="26" t="s">
        <v>966</v>
      </c>
    </row>
    <row r="191" spans="1:8" ht="30" hidden="1" x14ac:dyDescent="0.25">
      <c r="A191" s="7">
        <v>189</v>
      </c>
      <c r="B191" s="8" t="s">
        <v>382</v>
      </c>
      <c r="C191" s="8" t="s">
        <v>355</v>
      </c>
      <c r="D191" s="9" t="s">
        <v>176</v>
      </c>
      <c r="E191" s="10">
        <v>1</v>
      </c>
      <c r="F191" s="32">
        <v>700</v>
      </c>
      <c r="G191" s="7" t="s">
        <v>965</v>
      </c>
      <c r="H191" s="26" t="s">
        <v>966</v>
      </c>
    </row>
    <row r="192" spans="1:8" ht="30" hidden="1" x14ac:dyDescent="0.25">
      <c r="A192" s="7">
        <v>190</v>
      </c>
      <c r="B192" s="8" t="s">
        <v>383</v>
      </c>
      <c r="C192" s="8" t="s">
        <v>355</v>
      </c>
      <c r="D192" s="9" t="s">
        <v>176</v>
      </c>
      <c r="E192" s="10">
        <v>1</v>
      </c>
      <c r="F192" s="32">
        <v>700</v>
      </c>
      <c r="G192" s="7" t="s">
        <v>965</v>
      </c>
      <c r="H192" s="26" t="s">
        <v>966</v>
      </c>
    </row>
    <row r="193" spans="1:8" ht="30" hidden="1" x14ac:dyDescent="0.25">
      <c r="A193" s="7">
        <v>191</v>
      </c>
      <c r="B193" s="8" t="s">
        <v>384</v>
      </c>
      <c r="C193" s="8" t="s">
        <v>355</v>
      </c>
      <c r="D193" s="9" t="s">
        <v>176</v>
      </c>
      <c r="E193" s="10">
        <v>1</v>
      </c>
      <c r="F193" s="32">
        <v>700</v>
      </c>
      <c r="G193" s="7" t="s">
        <v>965</v>
      </c>
      <c r="H193" s="26" t="s">
        <v>966</v>
      </c>
    </row>
    <row r="194" spans="1:8" ht="30" hidden="1" x14ac:dyDescent="0.25">
      <c r="A194" s="7">
        <v>192</v>
      </c>
      <c r="B194" s="8" t="s">
        <v>385</v>
      </c>
      <c r="C194" s="8" t="s">
        <v>355</v>
      </c>
      <c r="D194" s="9" t="s">
        <v>176</v>
      </c>
      <c r="E194" s="10">
        <v>1</v>
      </c>
      <c r="F194" s="32">
        <v>700</v>
      </c>
      <c r="G194" s="7" t="s">
        <v>965</v>
      </c>
      <c r="H194" s="26" t="s">
        <v>966</v>
      </c>
    </row>
    <row r="195" spans="1:8" ht="30" hidden="1" x14ac:dyDescent="0.25">
      <c r="A195" s="7">
        <v>193</v>
      </c>
      <c r="B195" s="8" t="s">
        <v>386</v>
      </c>
      <c r="C195" s="8" t="s">
        <v>355</v>
      </c>
      <c r="D195" s="9" t="s">
        <v>176</v>
      </c>
      <c r="E195" s="10">
        <v>1</v>
      </c>
      <c r="F195" s="32">
        <v>700</v>
      </c>
      <c r="G195" s="7" t="s">
        <v>965</v>
      </c>
      <c r="H195" s="26" t="s">
        <v>966</v>
      </c>
    </row>
    <row r="196" spans="1:8" ht="30" hidden="1" x14ac:dyDescent="0.25">
      <c r="A196" s="7">
        <v>194</v>
      </c>
      <c r="B196" s="8" t="s">
        <v>387</v>
      </c>
      <c r="C196" s="8" t="s">
        <v>355</v>
      </c>
      <c r="D196" s="9" t="s">
        <v>176</v>
      </c>
      <c r="E196" s="10">
        <v>1</v>
      </c>
      <c r="F196" s="32">
        <v>700</v>
      </c>
      <c r="G196" s="7" t="s">
        <v>965</v>
      </c>
      <c r="H196" s="26" t="s">
        <v>966</v>
      </c>
    </row>
    <row r="197" spans="1:8" ht="30" hidden="1" x14ac:dyDescent="0.25">
      <c r="A197" s="7">
        <v>195</v>
      </c>
      <c r="B197" s="8" t="s">
        <v>388</v>
      </c>
      <c r="C197" s="8" t="s">
        <v>355</v>
      </c>
      <c r="D197" s="9" t="s">
        <v>176</v>
      </c>
      <c r="E197" s="10">
        <v>1</v>
      </c>
      <c r="F197" s="32">
        <v>700</v>
      </c>
      <c r="G197" s="7" t="s">
        <v>965</v>
      </c>
      <c r="H197" s="26" t="s">
        <v>966</v>
      </c>
    </row>
    <row r="198" spans="1:8" ht="30" hidden="1" x14ac:dyDescent="0.25">
      <c r="A198" s="7">
        <v>196</v>
      </c>
      <c r="B198" s="8" t="s">
        <v>389</v>
      </c>
      <c r="C198" s="8" t="s">
        <v>355</v>
      </c>
      <c r="D198" s="9" t="s">
        <v>176</v>
      </c>
      <c r="E198" s="10">
        <v>1</v>
      </c>
      <c r="F198" s="32">
        <v>700</v>
      </c>
      <c r="G198" s="7" t="s">
        <v>965</v>
      </c>
      <c r="H198" s="26" t="s">
        <v>966</v>
      </c>
    </row>
    <row r="199" spans="1:8" ht="30" hidden="1" x14ac:dyDescent="0.25">
      <c r="A199" s="7">
        <v>197</v>
      </c>
      <c r="B199" s="8" t="s">
        <v>390</v>
      </c>
      <c r="C199" s="8" t="s">
        <v>355</v>
      </c>
      <c r="D199" s="9" t="s">
        <v>176</v>
      </c>
      <c r="E199" s="10">
        <v>1</v>
      </c>
      <c r="F199" s="32">
        <v>700</v>
      </c>
      <c r="G199" s="7" t="s">
        <v>965</v>
      </c>
      <c r="H199" s="26" t="s">
        <v>966</v>
      </c>
    </row>
    <row r="200" spans="1:8" ht="30" hidden="1" x14ac:dyDescent="0.25">
      <c r="A200" s="7">
        <v>198</v>
      </c>
      <c r="B200" s="8" t="s">
        <v>391</v>
      </c>
      <c r="C200" s="8" t="s">
        <v>355</v>
      </c>
      <c r="D200" s="9" t="s">
        <v>176</v>
      </c>
      <c r="E200" s="10">
        <v>1</v>
      </c>
      <c r="F200" s="32">
        <v>700</v>
      </c>
      <c r="G200" s="7" t="s">
        <v>965</v>
      </c>
      <c r="H200" s="26" t="s">
        <v>966</v>
      </c>
    </row>
    <row r="201" spans="1:8" ht="30" hidden="1" x14ac:dyDescent="0.25">
      <c r="A201" s="7">
        <v>199</v>
      </c>
      <c r="B201" s="8" t="s">
        <v>392</v>
      </c>
      <c r="C201" s="8" t="s">
        <v>355</v>
      </c>
      <c r="D201" s="9" t="s">
        <v>176</v>
      </c>
      <c r="E201" s="10">
        <v>1</v>
      </c>
      <c r="F201" s="32">
        <v>700</v>
      </c>
      <c r="G201" s="7" t="s">
        <v>965</v>
      </c>
      <c r="H201" s="26" t="s">
        <v>966</v>
      </c>
    </row>
    <row r="202" spans="1:8" ht="30" hidden="1" x14ac:dyDescent="0.25">
      <c r="A202" s="7">
        <v>200</v>
      </c>
      <c r="B202" s="8" t="s">
        <v>393</v>
      </c>
      <c r="C202" s="8" t="s">
        <v>355</v>
      </c>
      <c r="D202" s="9" t="s">
        <v>176</v>
      </c>
      <c r="E202" s="10">
        <v>1</v>
      </c>
      <c r="F202" s="32">
        <v>700</v>
      </c>
      <c r="G202" s="7" t="s">
        <v>965</v>
      </c>
      <c r="H202" s="26" t="s">
        <v>966</v>
      </c>
    </row>
    <row r="203" spans="1:8" ht="30" hidden="1" x14ac:dyDescent="0.25">
      <c r="A203" s="7">
        <v>201</v>
      </c>
      <c r="B203" s="8" t="s">
        <v>394</v>
      </c>
      <c r="C203" s="8" t="s">
        <v>355</v>
      </c>
      <c r="D203" s="9" t="s">
        <v>176</v>
      </c>
      <c r="E203" s="10">
        <v>1</v>
      </c>
      <c r="F203" s="32">
        <v>700</v>
      </c>
      <c r="G203" s="7" t="s">
        <v>965</v>
      </c>
      <c r="H203" s="26" t="s">
        <v>966</v>
      </c>
    </row>
    <row r="204" spans="1:8" ht="30" hidden="1" x14ac:dyDescent="0.25">
      <c r="A204" s="7">
        <v>202</v>
      </c>
      <c r="B204" s="8" t="s">
        <v>395</v>
      </c>
      <c r="C204" s="8" t="s">
        <v>355</v>
      </c>
      <c r="D204" s="9" t="s">
        <v>176</v>
      </c>
      <c r="E204" s="10">
        <v>1</v>
      </c>
      <c r="F204" s="32">
        <v>700</v>
      </c>
      <c r="G204" s="7" t="s">
        <v>965</v>
      </c>
      <c r="H204" s="26" t="s">
        <v>966</v>
      </c>
    </row>
    <row r="205" spans="1:8" ht="30" hidden="1" x14ac:dyDescent="0.25">
      <c r="A205" s="7">
        <v>203</v>
      </c>
      <c r="B205" s="8" t="s">
        <v>396</v>
      </c>
      <c r="C205" s="8" t="s">
        <v>355</v>
      </c>
      <c r="D205" s="9" t="s">
        <v>176</v>
      </c>
      <c r="E205" s="10">
        <v>1</v>
      </c>
      <c r="F205" s="32">
        <v>700</v>
      </c>
      <c r="G205" s="7" t="s">
        <v>965</v>
      </c>
      <c r="H205" s="26" t="s">
        <v>966</v>
      </c>
    </row>
    <row r="206" spans="1:8" ht="30" hidden="1" x14ac:dyDescent="0.25">
      <c r="A206" s="7">
        <v>204</v>
      </c>
      <c r="B206" s="8" t="s">
        <v>397</v>
      </c>
      <c r="C206" s="8" t="s">
        <v>355</v>
      </c>
      <c r="D206" s="9" t="s">
        <v>176</v>
      </c>
      <c r="E206" s="10">
        <v>1</v>
      </c>
      <c r="F206" s="32">
        <v>700</v>
      </c>
      <c r="G206" s="7" t="s">
        <v>965</v>
      </c>
      <c r="H206" s="26" t="s">
        <v>966</v>
      </c>
    </row>
    <row r="207" spans="1:8" ht="30" hidden="1" x14ac:dyDescent="0.25">
      <c r="A207" s="7">
        <v>205</v>
      </c>
      <c r="B207" s="8" t="s">
        <v>398</v>
      </c>
      <c r="C207" s="8" t="s">
        <v>355</v>
      </c>
      <c r="D207" s="9" t="s">
        <v>176</v>
      </c>
      <c r="E207" s="10">
        <v>1</v>
      </c>
      <c r="F207" s="32">
        <v>700</v>
      </c>
      <c r="G207" s="7" t="s">
        <v>965</v>
      </c>
      <c r="H207" s="26" t="s">
        <v>966</v>
      </c>
    </row>
    <row r="208" spans="1:8" ht="30" hidden="1" x14ac:dyDescent="0.25">
      <c r="A208" s="7">
        <v>206</v>
      </c>
      <c r="B208" s="8" t="s">
        <v>399</v>
      </c>
      <c r="C208" s="8" t="s">
        <v>355</v>
      </c>
      <c r="D208" s="9" t="s">
        <v>176</v>
      </c>
      <c r="E208" s="10">
        <v>1</v>
      </c>
      <c r="F208" s="32">
        <v>700</v>
      </c>
      <c r="G208" s="7" t="s">
        <v>965</v>
      </c>
      <c r="H208" s="26" t="s">
        <v>966</v>
      </c>
    </row>
    <row r="209" spans="1:8" ht="30" hidden="1" x14ac:dyDescent="0.25">
      <c r="A209" s="7">
        <v>207</v>
      </c>
      <c r="B209" s="8" t="s">
        <v>400</v>
      </c>
      <c r="C209" s="8" t="s">
        <v>355</v>
      </c>
      <c r="D209" s="9" t="s">
        <v>176</v>
      </c>
      <c r="E209" s="10">
        <v>1</v>
      </c>
      <c r="F209" s="32">
        <v>700</v>
      </c>
      <c r="G209" s="7" t="s">
        <v>965</v>
      </c>
      <c r="H209" s="26" t="s">
        <v>966</v>
      </c>
    </row>
    <row r="210" spans="1:8" ht="30" hidden="1" x14ac:dyDescent="0.25">
      <c r="A210" s="7">
        <v>208</v>
      </c>
      <c r="B210" s="8" t="s">
        <v>401</v>
      </c>
      <c r="C210" s="8" t="s">
        <v>355</v>
      </c>
      <c r="D210" s="9" t="s">
        <v>176</v>
      </c>
      <c r="E210" s="10">
        <v>1</v>
      </c>
      <c r="F210" s="32">
        <v>700</v>
      </c>
      <c r="G210" s="7" t="s">
        <v>965</v>
      </c>
      <c r="H210" s="26" t="s">
        <v>966</v>
      </c>
    </row>
    <row r="211" spans="1:8" ht="30" hidden="1" x14ac:dyDescent="0.25">
      <c r="A211" s="7">
        <v>209</v>
      </c>
      <c r="B211" s="8" t="s">
        <v>402</v>
      </c>
      <c r="C211" s="8" t="s">
        <v>355</v>
      </c>
      <c r="D211" s="9" t="s">
        <v>176</v>
      </c>
      <c r="E211" s="10">
        <v>1</v>
      </c>
      <c r="F211" s="32">
        <v>700</v>
      </c>
      <c r="G211" s="7" t="s">
        <v>965</v>
      </c>
      <c r="H211" s="26" t="s">
        <v>966</v>
      </c>
    </row>
    <row r="212" spans="1:8" ht="30" hidden="1" x14ac:dyDescent="0.25">
      <c r="A212" s="7">
        <v>210</v>
      </c>
      <c r="B212" s="8" t="s">
        <v>403</v>
      </c>
      <c r="C212" s="8" t="s">
        <v>355</v>
      </c>
      <c r="D212" s="9" t="s">
        <v>176</v>
      </c>
      <c r="E212" s="10">
        <v>1</v>
      </c>
      <c r="F212" s="32">
        <v>700</v>
      </c>
      <c r="G212" s="7" t="s">
        <v>965</v>
      </c>
      <c r="H212" s="26" t="s">
        <v>966</v>
      </c>
    </row>
    <row r="213" spans="1:8" ht="30" hidden="1" x14ac:dyDescent="0.25">
      <c r="A213" s="7">
        <v>211</v>
      </c>
      <c r="B213" s="8" t="s">
        <v>404</v>
      </c>
      <c r="C213" s="8" t="s">
        <v>355</v>
      </c>
      <c r="D213" s="9" t="s">
        <v>176</v>
      </c>
      <c r="E213" s="10">
        <v>1</v>
      </c>
      <c r="F213" s="32">
        <v>700</v>
      </c>
      <c r="G213" s="7" t="s">
        <v>965</v>
      </c>
      <c r="H213" s="26" t="s">
        <v>966</v>
      </c>
    </row>
    <row r="214" spans="1:8" ht="30" hidden="1" x14ac:dyDescent="0.25">
      <c r="A214" s="7">
        <v>212</v>
      </c>
      <c r="B214" s="8" t="s">
        <v>405</v>
      </c>
      <c r="C214" s="8" t="s">
        <v>355</v>
      </c>
      <c r="D214" s="9" t="s">
        <v>176</v>
      </c>
      <c r="E214" s="10">
        <v>1</v>
      </c>
      <c r="F214" s="32">
        <v>700</v>
      </c>
      <c r="G214" s="7" t="s">
        <v>965</v>
      </c>
      <c r="H214" s="26" t="s">
        <v>966</v>
      </c>
    </row>
    <row r="215" spans="1:8" ht="30" hidden="1" x14ac:dyDescent="0.25">
      <c r="A215" s="7">
        <v>213</v>
      </c>
      <c r="B215" s="8" t="s">
        <v>406</v>
      </c>
      <c r="C215" s="8" t="s">
        <v>355</v>
      </c>
      <c r="D215" s="9" t="s">
        <v>176</v>
      </c>
      <c r="E215" s="10">
        <v>1</v>
      </c>
      <c r="F215" s="32">
        <v>700</v>
      </c>
      <c r="G215" s="7" t="s">
        <v>965</v>
      </c>
      <c r="H215" s="26" t="s">
        <v>966</v>
      </c>
    </row>
    <row r="216" spans="1:8" ht="30" hidden="1" x14ac:dyDescent="0.25">
      <c r="A216" s="7">
        <v>214</v>
      </c>
      <c r="B216" s="8" t="s">
        <v>407</v>
      </c>
      <c r="C216" s="8" t="s">
        <v>355</v>
      </c>
      <c r="D216" s="9" t="s">
        <v>176</v>
      </c>
      <c r="E216" s="10">
        <v>1</v>
      </c>
      <c r="F216" s="32">
        <v>700</v>
      </c>
      <c r="G216" s="7" t="s">
        <v>965</v>
      </c>
      <c r="H216" s="26" t="s">
        <v>966</v>
      </c>
    </row>
    <row r="217" spans="1:8" ht="30" hidden="1" x14ac:dyDescent="0.25">
      <c r="A217" s="7">
        <v>215</v>
      </c>
      <c r="B217" s="8" t="s">
        <v>408</v>
      </c>
      <c r="C217" s="8" t="s">
        <v>355</v>
      </c>
      <c r="D217" s="9" t="s">
        <v>176</v>
      </c>
      <c r="E217" s="10">
        <v>1</v>
      </c>
      <c r="F217" s="32">
        <v>700</v>
      </c>
      <c r="G217" s="7" t="s">
        <v>965</v>
      </c>
      <c r="H217" s="26" t="s">
        <v>966</v>
      </c>
    </row>
    <row r="218" spans="1:8" ht="30" hidden="1" x14ac:dyDescent="0.25">
      <c r="A218" s="7">
        <v>216</v>
      </c>
      <c r="B218" s="8" t="s">
        <v>409</v>
      </c>
      <c r="C218" s="8" t="s">
        <v>355</v>
      </c>
      <c r="D218" s="9" t="s">
        <v>176</v>
      </c>
      <c r="E218" s="10">
        <v>1</v>
      </c>
      <c r="F218" s="32">
        <v>700</v>
      </c>
      <c r="G218" s="7" t="s">
        <v>965</v>
      </c>
      <c r="H218" s="26" t="s">
        <v>966</v>
      </c>
    </row>
    <row r="219" spans="1:8" ht="30" hidden="1" x14ac:dyDescent="0.25">
      <c r="A219" s="7">
        <v>217</v>
      </c>
      <c r="B219" s="8" t="s">
        <v>410</v>
      </c>
      <c r="C219" s="8" t="s">
        <v>355</v>
      </c>
      <c r="D219" s="9" t="s">
        <v>176</v>
      </c>
      <c r="E219" s="10">
        <v>1</v>
      </c>
      <c r="F219" s="32">
        <v>700</v>
      </c>
      <c r="G219" s="7" t="s">
        <v>965</v>
      </c>
      <c r="H219" s="26" t="s">
        <v>966</v>
      </c>
    </row>
    <row r="220" spans="1:8" ht="30" hidden="1" x14ac:dyDescent="0.25">
      <c r="A220" s="7">
        <v>218</v>
      </c>
      <c r="B220" s="8" t="s">
        <v>411</v>
      </c>
      <c r="C220" s="8" t="s">
        <v>355</v>
      </c>
      <c r="D220" s="9" t="s">
        <v>176</v>
      </c>
      <c r="E220" s="10">
        <v>1</v>
      </c>
      <c r="F220" s="32">
        <v>700</v>
      </c>
      <c r="G220" s="7" t="s">
        <v>965</v>
      </c>
      <c r="H220" s="26" t="s">
        <v>966</v>
      </c>
    </row>
    <row r="221" spans="1:8" ht="30" hidden="1" x14ac:dyDescent="0.25">
      <c r="A221" s="7">
        <v>219</v>
      </c>
      <c r="B221" s="8" t="s">
        <v>412</v>
      </c>
      <c r="C221" s="8" t="s">
        <v>355</v>
      </c>
      <c r="D221" s="9" t="s">
        <v>176</v>
      </c>
      <c r="E221" s="10">
        <v>1</v>
      </c>
      <c r="F221" s="32">
        <v>700</v>
      </c>
      <c r="G221" s="7" t="s">
        <v>965</v>
      </c>
      <c r="H221" s="26" t="s">
        <v>966</v>
      </c>
    </row>
    <row r="222" spans="1:8" ht="30" hidden="1" x14ac:dyDescent="0.25">
      <c r="A222" s="7">
        <v>220</v>
      </c>
      <c r="B222" s="8" t="s">
        <v>413</v>
      </c>
      <c r="C222" s="8" t="s">
        <v>355</v>
      </c>
      <c r="D222" s="9" t="s">
        <v>176</v>
      </c>
      <c r="E222" s="10">
        <v>1</v>
      </c>
      <c r="F222" s="32">
        <v>700</v>
      </c>
      <c r="G222" s="7" t="s">
        <v>965</v>
      </c>
      <c r="H222" s="26" t="s">
        <v>966</v>
      </c>
    </row>
    <row r="223" spans="1:8" ht="30" hidden="1" x14ac:dyDescent="0.25">
      <c r="A223" s="7">
        <v>221</v>
      </c>
      <c r="B223" s="8" t="s">
        <v>414</v>
      </c>
      <c r="C223" s="8" t="s">
        <v>355</v>
      </c>
      <c r="D223" s="9" t="s">
        <v>176</v>
      </c>
      <c r="E223" s="10">
        <v>1</v>
      </c>
      <c r="F223" s="32">
        <v>700</v>
      </c>
      <c r="G223" s="7" t="s">
        <v>965</v>
      </c>
      <c r="H223" s="26" t="s">
        <v>966</v>
      </c>
    </row>
    <row r="224" spans="1:8" ht="30" hidden="1" x14ac:dyDescent="0.25">
      <c r="A224" s="7">
        <v>222</v>
      </c>
      <c r="B224" s="8" t="s">
        <v>415</v>
      </c>
      <c r="C224" s="8" t="s">
        <v>355</v>
      </c>
      <c r="D224" s="9" t="s">
        <v>176</v>
      </c>
      <c r="E224" s="10">
        <v>1</v>
      </c>
      <c r="F224" s="32">
        <v>700</v>
      </c>
      <c r="G224" s="7" t="s">
        <v>965</v>
      </c>
      <c r="H224" s="26" t="s">
        <v>966</v>
      </c>
    </row>
    <row r="225" spans="1:8" ht="30" hidden="1" x14ac:dyDescent="0.25">
      <c r="A225" s="7">
        <v>223</v>
      </c>
      <c r="B225" s="8" t="s">
        <v>416</v>
      </c>
      <c r="C225" s="8" t="s">
        <v>355</v>
      </c>
      <c r="D225" s="9" t="s">
        <v>176</v>
      </c>
      <c r="E225" s="10">
        <v>1</v>
      </c>
      <c r="F225" s="32">
        <v>700</v>
      </c>
      <c r="G225" s="7" t="s">
        <v>965</v>
      </c>
      <c r="H225" s="26" t="s">
        <v>966</v>
      </c>
    </row>
    <row r="226" spans="1:8" ht="30" hidden="1" x14ac:dyDescent="0.25">
      <c r="A226" s="7">
        <v>224</v>
      </c>
      <c r="B226" s="8" t="s">
        <v>417</v>
      </c>
      <c r="C226" s="8" t="s">
        <v>355</v>
      </c>
      <c r="D226" s="9" t="s">
        <v>176</v>
      </c>
      <c r="E226" s="10">
        <v>1</v>
      </c>
      <c r="F226" s="32">
        <v>700</v>
      </c>
      <c r="G226" s="7" t="s">
        <v>965</v>
      </c>
      <c r="H226" s="26" t="s">
        <v>966</v>
      </c>
    </row>
    <row r="227" spans="1:8" ht="30" hidden="1" x14ac:dyDescent="0.25">
      <c r="A227" s="7">
        <v>225</v>
      </c>
      <c r="B227" s="8" t="s">
        <v>418</v>
      </c>
      <c r="C227" s="8" t="s">
        <v>355</v>
      </c>
      <c r="D227" s="9" t="s">
        <v>176</v>
      </c>
      <c r="E227" s="10">
        <v>1</v>
      </c>
      <c r="F227" s="32">
        <v>700</v>
      </c>
      <c r="G227" s="7" t="s">
        <v>965</v>
      </c>
      <c r="H227" s="26" t="s">
        <v>966</v>
      </c>
    </row>
    <row r="228" spans="1:8" ht="30" hidden="1" x14ac:dyDescent="0.25">
      <c r="A228" s="7">
        <v>226</v>
      </c>
      <c r="B228" s="8" t="s">
        <v>419</v>
      </c>
      <c r="C228" s="8" t="s">
        <v>355</v>
      </c>
      <c r="D228" s="9" t="s">
        <v>176</v>
      </c>
      <c r="E228" s="10">
        <v>1</v>
      </c>
      <c r="F228" s="32">
        <v>700</v>
      </c>
      <c r="G228" s="7" t="s">
        <v>965</v>
      </c>
      <c r="H228" s="26" t="s">
        <v>966</v>
      </c>
    </row>
    <row r="229" spans="1:8" ht="30" hidden="1" x14ac:dyDescent="0.25">
      <c r="A229" s="7">
        <v>227</v>
      </c>
      <c r="B229" s="8" t="s">
        <v>420</v>
      </c>
      <c r="C229" s="8" t="s">
        <v>355</v>
      </c>
      <c r="D229" s="9" t="s">
        <v>176</v>
      </c>
      <c r="E229" s="10">
        <v>1</v>
      </c>
      <c r="F229" s="32">
        <v>700</v>
      </c>
      <c r="G229" s="7" t="s">
        <v>965</v>
      </c>
      <c r="H229" s="26" t="s">
        <v>966</v>
      </c>
    </row>
    <row r="230" spans="1:8" ht="30" hidden="1" x14ac:dyDescent="0.25">
      <c r="A230" s="7">
        <v>228</v>
      </c>
      <c r="B230" s="8" t="s">
        <v>421</v>
      </c>
      <c r="C230" s="8" t="s">
        <v>355</v>
      </c>
      <c r="D230" s="9" t="s">
        <v>176</v>
      </c>
      <c r="E230" s="10">
        <v>1</v>
      </c>
      <c r="F230" s="32">
        <v>700</v>
      </c>
      <c r="G230" s="7" t="s">
        <v>965</v>
      </c>
      <c r="H230" s="26" t="s">
        <v>966</v>
      </c>
    </row>
    <row r="231" spans="1:8" ht="30" hidden="1" x14ac:dyDescent="0.25">
      <c r="A231" s="7">
        <v>229</v>
      </c>
      <c r="B231" s="8" t="s">
        <v>422</v>
      </c>
      <c r="C231" s="8" t="s">
        <v>355</v>
      </c>
      <c r="D231" s="9" t="s">
        <v>176</v>
      </c>
      <c r="E231" s="10">
        <v>1</v>
      </c>
      <c r="F231" s="32">
        <v>700</v>
      </c>
      <c r="G231" s="7" t="s">
        <v>965</v>
      </c>
      <c r="H231" s="26" t="s">
        <v>966</v>
      </c>
    </row>
    <row r="232" spans="1:8" ht="30" hidden="1" x14ac:dyDescent="0.25">
      <c r="A232" s="7">
        <v>230</v>
      </c>
      <c r="B232" s="8" t="s">
        <v>423</v>
      </c>
      <c r="C232" s="8" t="s">
        <v>355</v>
      </c>
      <c r="D232" s="9" t="s">
        <v>176</v>
      </c>
      <c r="E232" s="10">
        <v>1</v>
      </c>
      <c r="F232" s="32">
        <v>700</v>
      </c>
      <c r="G232" s="7" t="s">
        <v>965</v>
      </c>
      <c r="H232" s="26" t="s">
        <v>966</v>
      </c>
    </row>
    <row r="233" spans="1:8" ht="30" hidden="1" x14ac:dyDescent="0.25">
      <c r="A233" s="7">
        <v>231</v>
      </c>
      <c r="B233" s="8" t="s">
        <v>424</v>
      </c>
      <c r="C233" s="8" t="s">
        <v>355</v>
      </c>
      <c r="D233" s="9" t="s">
        <v>176</v>
      </c>
      <c r="E233" s="10">
        <v>1</v>
      </c>
      <c r="F233" s="32">
        <v>700</v>
      </c>
      <c r="G233" s="7" t="s">
        <v>965</v>
      </c>
      <c r="H233" s="26" t="s">
        <v>966</v>
      </c>
    </row>
    <row r="234" spans="1:8" ht="30" hidden="1" x14ac:dyDescent="0.25">
      <c r="A234" s="7">
        <v>232</v>
      </c>
      <c r="B234" s="8" t="s">
        <v>425</v>
      </c>
      <c r="C234" s="8" t="s">
        <v>355</v>
      </c>
      <c r="D234" s="9" t="s">
        <v>176</v>
      </c>
      <c r="E234" s="10">
        <v>1</v>
      </c>
      <c r="F234" s="32">
        <v>700</v>
      </c>
      <c r="G234" s="7" t="s">
        <v>965</v>
      </c>
      <c r="H234" s="26" t="s">
        <v>966</v>
      </c>
    </row>
    <row r="235" spans="1:8" ht="30" hidden="1" x14ac:dyDescent="0.25">
      <c r="A235" s="7">
        <v>233</v>
      </c>
      <c r="B235" s="8" t="s">
        <v>426</v>
      </c>
      <c r="C235" s="8" t="s">
        <v>355</v>
      </c>
      <c r="D235" s="9" t="s">
        <v>176</v>
      </c>
      <c r="E235" s="10">
        <v>1</v>
      </c>
      <c r="F235" s="32">
        <v>700</v>
      </c>
      <c r="G235" s="7" t="s">
        <v>965</v>
      </c>
      <c r="H235" s="26" t="s">
        <v>966</v>
      </c>
    </row>
    <row r="236" spans="1:8" ht="30" hidden="1" x14ac:dyDescent="0.25">
      <c r="A236" s="7">
        <v>234</v>
      </c>
      <c r="B236" s="8" t="s">
        <v>427</v>
      </c>
      <c r="C236" s="8" t="s">
        <v>355</v>
      </c>
      <c r="D236" s="9" t="s">
        <v>176</v>
      </c>
      <c r="E236" s="10">
        <v>1</v>
      </c>
      <c r="F236" s="32">
        <v>700</v>
      </c>
      <c r="G236" s="7" t="s">
        <v>965</v>
      </c>
      <c r="H236" s="26" t="s">
        <v>966</v>
      </c>
    </row>
    <row r="237" spans="1:8" ht="30" hidden="1" x14ac:dyDescent="0.25">
      <c r="A237" s="7">
        <v>235</v>
      </c>
      <c r="B237" s="8" t="s">
        <v>428</v>
      </c>
      <c r="C237" s="8" t="s">
        <v>355</v>
      </c>
      <c r="D237" s="9" t="s">
        <v>176</v>
      </c>
      <c r="E237" s="10">
        <v>1</v>
      </c>
      <c r="F237" s="32">
        <v>700</v>
      </c>
      <c r="G237" s="7" t="s">
        <v>965</v>
      </c>
      <c r="H237" s="26" t="s">
        <v>966</v>
      </c>
    </row>
    <row r="238" spans="1:8" ht="30" hidden="1" x14ac:dyDescent="0.25">
      <c r="A238" s="7">
        <v>236</v>
      </c>
      <c r="B238" s="8" t="s">
        <v>429</v>
      </c>
      <c r="C238" s="8" t="s">
        <v>355</v>
      </c>
      <c r="D238" s="9" t="s">
        <v>176</v>
      </c>
      <c r="E238" s="10">
        <v>1</v>
      </c>
      <c r="F238" s="32">
        <v>700</v>
      </c>
      <c r="G238" s="7" t="s">
        <v>965</v>
      </c>
      <c r="H238" s="26" t="s">
        <v>966</v>
      </c>
    </row>
    <row r="239" spans="1:8" ht="30" hidden="1" x14ac:dyDescent="0.25">
      <c r="A239" s="7">
        <v>237</v>
      </c>
      <c r="B239" s="8" t="s">
        <v>430</v>
      </c>
      <c r="C239" s="8" t="s">
        <v>355</v>
      </c>
      <c r="D239" s="9" t="s">
        <v>176</v>
      </c>
      <c r="E239" s="10">
        <v>1</v>
      </c>
      <c r="F239" s="32">
        <v>700</v>
      </c>
      <c r="G239" s="7" t="s">
        <v>965</v>
      </c>
      <c r="H239" s="26" t="s">
        <v>966</v>
      </c>
    </row>
    <row r="240" spans="1:8" ht="30" hidden="1" x14ac:dyDescent="0.25">
      <c r="A240" s="7">
        <v>238</v>
      </c>
      <c r="B240" s="8" t="s">
        <v>431</v>
      </c>
      <c r="C240" s="8" t="s">
        <v>355</v>
      </c>
      <c r="D240" s="9" t="s">
        <v>176</v>
      </c>
      <c r="E240" s="10">
        <v>1</v>
      </c>
      <c r="F240" s="32">
        <v>700</v>
      </c>
      <c r="G240" s="7" t="s">
        <v>965</v>
      </c>
      <c r="H240" s="26" t="s">
        <v>966</v>
      </c>
    </row>
    <row r="241" spans="1:8" ht="30" hidden="1" x14ac:dyDescent="0.25">
      <c r="A241" s="7">
        <v>239</v>
      </c>
      <c r="B241" s="8" t="s">
        <v>432</v>
      </c>
      <c r="C241" s="8" t="s">
        <v>355</v>
      </c>
      <c r="D241" s="9" t="s">
        <v>176</v>
      </c>
      <c r="E241" s="10">
        <v>1</v>
      </c>
      <c r="F241" s="32">
        <v>700</v>
      </c>
      <c r="G241" s="7" t="s">
        <v>965</v>
      </c>
      <c r="H241" s="26" t="s">
        <v>966</v>
      </c>
    </row>
    <row r="242" spans="1:8" ht="30" hidden="1" x14ac:dyDescent="0.25">
      <c r="A242" s="7">
        <v>240</v>
      </c>
      <c r="B242" s="8" t="s">
        <v>433</v>
      </c>
      <c r="C242" s="8" t="s">
        <v>355</v>
      </c>
      <c r="D242" s="9" t="s">
        <v>176</v>
      </c>
      <c r="E242" s="10">
        <v>1</v>
      </c>
      <c r="F242" s="32">
        <v>700</v>
      </c>
      <c r="G242" s="7" t="s">
        <v>965</v>
      </c>
      <c r="H242" s="26" t="s">
        <v>966</v>
      </c>
    </row>
    <row r="243" spans="1:8" ht="30" hidden="1" x14ac:dyDescent="0.25">
      <c r="A243" s="7">
        <v>241</v>
      </c>
      <c r="B243" s="8" t="s">
        <v>434</v>
      </c>
      <c r="C243" s="8" t="s">
        <v>355</v>
      </c>
      <c r="D243" s="9" t="s">
        <v>176</v>
      </c>
      <c r="E243" s="10">
        <v>1</v>
      </c>
      <c r="F243" s="32">
        <v>700</v>
      </c>
      <c r="G243" s="7" t="s">
        <v>965</v>
      </c>
      <c r="H243" s="26" t="s">
        <v>966</v>
      </c>
    </row>
    <row r="244" spans="1:8" ht="30" hidden="1" x14ac:dyDescent="0.25">
      <c r="A244" s="7">
        <v>242</v>
      </c>
      <c r="B244" s="8" t="s">
        <v>435</v>
      </c>
      <c r="C244" s="8" t="s">
        <v>355</v>
      </c>
      <c r="D244" s="9" t="s">
        <v>176</v>
      </c>
      <c r="E244" s="10">
        <v>1</v>
      </c>
      <c r="F244" s="32">
        <v>700</v>
      </c>
      <c r="G244" s="7" t="s">
        <v>965</v>
      </c>
      <c r="H244" s="26" t="s">
        <v>966</v>
      </c>
    </row>
    <row r="245" spans="1:8" ht="30" hidden="1" x14ac:dyDescent="0.25">
      <c r="A245" s="7">
        <v>243</v>
      </c>
      <c r="B245" s="8" t="s">
        <v>436</v>
      </c>
      <c r="C245" s="8" t="s">
        <v>355</v>
      </c>
      <c r="D245" s="9" t="s">
        <v>176</v>
      </c>
      <c r="E245" s="10">
        <v>1</v>
      </c>
      <c r="F245" s="32">
        <v>700</v>
      </c>
      <c r="G245" s="7" t="s">
        <v>965</v>
      </c>
      <c r="H245" s="26" t="s">
        <v>966</v>
      </c>
    </row>
    <row r="246" spans="1:8" ht="30" hidden="1" x14ac:dyDescent="0.25">
      <c r="A246" s="7">
        <v>244</v>
      </c>
      <c r="B246" s="8" t="s">
        <v>437</v>
      </c>
      <c r="C246" s="8" t="s">
        <v>355</v>
      </c>
      <c r="D246" s="9" t="s">
        <v>176</v>
      </c>
      <c r="E246" s="10">
        <v>1</v>
      </c>
      <c r="F246" s="32">
        <v>700</v>
      </c>
      <c r="G246" s="7" t="s">
        <v>965</v>
      </c>
      <c r="H246" s="26" t="s">
        <v>966</v>
      </c>
    </row>
    <row r="247" spans="1:8" ht="30" hidden="1" x14ac:dyDescent="0.25">
      <c r="A247" s="7">
        <v>245</v>
      </c>
      <c r="B247" s="8" t="s">
        <v>438</v>
      </c>
      <c r="C247" s="8" t="s">
        <v>355</v>
      </c>
      <c r="D247" s="9" t="s">
        <v>176</v>
      </c>
      <c r="E247" s="10">
        <v>1</v>
      </c>
      <c r="F247" s="32">
        <v>700</v>
      </c>
      <c r="G247" s="7" t="s">
        <v>965</v>
      </c>
      <c r="H247" s="26" t="s">
        <v>966</v>
      </c>
    </row>
    <row r="248" spans="1:8" ht="30" hidden="1" x14ac:dyDescent="0.25">
      <c r="A248" s="7">
        <v>246</v>
      </c>
      <c r="B248" s="8" t="s">
        <v>439</v>
      </c>
      <c r="C248" s="8" t="s">
        <v>440</v>
      </c>
      <c r="D248" s="9" t="s">
        <v>176</v>
      </c>
      <c r="E248" s="10">
        <v>1</v>
      </c>
      <c r="F248" s="29">
        <v>7149</v>
      </c>
      <c r="G248" s="7" t="s">
        <v>965</v>
      </c>
      <c r="H248" s="26" t="s">
        <v>966</v>
      </c>
    </row>
    <row r="249" spans="1:8" ht="30" hidden="1" x14ac:dyDescent="0.25">
      <c r="A249" s="7">
        <v>247</v>
      </c>
      <c r="B249" s="8" t="s">
        <v>441</v>
      </c>
      <c r="C249" s="8" t="s">
        <v>440</v>
      </c>
      <c r="D249" s="9" t="s">
        <v>176</v>
      </c>
      <c r="E249" s="10">
        <v>1</v>
      </c>
      <c r="F249" s="29">
        <v>7149</v>
      </c>
      <c r="G249" s="7" t="s">
        <v>965</v>
      </c>
      <c r="H249" s="26" t="s">
        <v>966</v>
      </c>
    </row>
    <row r="250" spans="1:8" ht="45" hidden="1" x14ac:dyDescent="0.25">
      <c r="A250" s="7">
        <v>248</v>
      </c>
      <c r="B250" s="8" t="s">
        <v>442</v>
      </c>
      <c r="C250" s="8" t="s">
        <v>443</v>
      </c>
      <c r="D250" s="9" t="s">
        <v>176</v>
      </c>
      <c r="E250" s="10">
        <v>1</v>
      </c>
      <c r="F250" s="29">
        <v>10000</v>
      </c>
      <c r="G250" s="7" t="s">
        <v>965</v>
      </c>
      <c r="H250" s="26" t="s">
        <v>966</v>
      </c>
    </row>
    <row r="251" spans="1:8" ht="30" hidden="1" x14ac:dyDescent="0.25">
      <c r="A251" s="7">
        <v>249</v>
      </c>
      <c r="B251" s="8" t="s">
        <v>444</v>
      </c>
      <c r="C251" s="8" t="s">
        <v>445</v>
      </c>
      <c r="D251" s="9" t="s">
        <v>176</v>
      </c>
      <c r="E251" s="10">
        <v>1</v>
      </c>
      <c r="F251" s="29">
        <v>1885</v>
      </c>
      <c r="G251" s="7" t="s">
        <v>965</v>
      </c>
      <c r="H251" s="26" t="s">
        <v>966</v>
      </c>
    </row>
    <row r="252" spans="1:8" ht="30" hidden="1" x14ac:dyDescent="0.25">
      <c r="A252" s="7">
        <v>250</v>
      </c>
      <c r="B252" s="8" t="s">
        <v>446</v>
      </c>
      <c r="C252" s="8" t="s">
        <v>445</v>
      </c>
      <c r="D252" s="9" t="s">
        <v>176</v>
      </c>
      <c r="E252" s="10">
        <v>1</v>
      </c>
      <c r="F252" s="29">
        <v>1885</v>
      </c>
      <c r="G252" s="7" t="s">
        <v>965</v>
      </c>
      <c r="H252" s="26" t="s">
        <v>966</v>
      </c>
    </row>
    <row r="253" spans="1:8" ht="30" hidden="1" x14ac:dyDescent="0.25">
      <c r="A253" s="7">
        <v>251</v>
      </c>
      <c r="B253" s="8" t="s">
        <v>447</v>
      </c>
      <c r="C253" s="8" t="s">
        <v>445</v>
      </c>
      <c r="D253" s="9" t="s">
        <v>176</v>
      </c>
      <c r="E253" s="10">
        <v>1</v>
      </c>
      <c r="F253" s="29">
        <v>1885</v>
      </c>
      <c r="G253" s="7" t="s">
        <v>965</v>
      </c>
      <c r="H253" s="26" t="s">
        <v>966</v>
      </c>
    </row>
    <row r="254" spans="1:8" ht="30" hidden="1" x14ac:dyDescent="0.25">
      <c r="A254" s="7">
        <v>252</v>
      </c>
      <c r="B254" s="8" t="s">
        <v>448</v>
      </c>
      <c r="C254" s="8" t="s">
        <v>445</v>
      </c>
      <c r="D254" s="9" t="s">
        <v>176</v>
      </c>
      <c r="E254" s="10">
        <v>1</v>
      </c>
      <c r="F254" s="29">
        <v>1885</v>
      </c>
      <c r="G254" s="7" t="s">
        <v>965</v>
      </c>
      <c r="H254" s="26" t="s">
        <v>966</v>
      </c>
    </row>
    <row r="255" spans="1:8" ht="30" hidden="1" x14ac:dyDescent="0.25">
      <c r="A255" s="7">
        <v>253</v>
      </c>
      <c r="B255" s="8" t="s">
        <v>449</v>
      </c>
      <c r="C255" s="8" t="s">
        <v>445</v>
      </c>
      <c r="D255" s="9" t="s">
        <v>176</v>
      </c>
      <c r="E255" s="10">
        <v>1</v>
      </c>
      <c r="F255" s="29">
        <v>1885</v>
      </c>
      <c r="G255" s="7" t="s">
        <v>965</v>
      </c>
      <c r="H255" s="26" t="s">
        <v>966</v>
      </c>
    </row>
    <row r="256" spans="1:8" ht="30" hidden="1" x14ac:dyDescent="0.25">
      <c r="A256" s="7">
        <v>254</v>
      </c>
      <c r="B256" s="8" t="s">
        <v>450</v>
      </c>
      <c r="C256" s="8" t="s">
        <v>445</v>
      </c>
      <c r="D256" s="9" t="s">
        <v>176</v>
      </c>
      <c r="E256" s="10">
        <v>1</v>
      </c>
      <c r="F256" s="29">
        <v>1885</v>
      </c>
      <c r="G256" s="7" t="s">
        <v>965</v>
      </c>
      <c r="H256" s="26" t="s">
        <v>966</v>
      </c>
    </row>
    <row r="257" spans="1:8" ht="30" hidden="1" x14ac:dyDescent="0.25">
      <c r="A257" s="7">
        <v>255</v>
      </c>
      <c r="B257" s="8" t="s">
        <v>451</v>
      </c>
      <c r="C257" s="8" t="s">
        <v>445</v>
      </c>
      <c r="D257" s="9" t="s">
        <v>176</v>
      </c>
      <c r="E257" s="10">
        <v>1</v>
      </c>
      <c r="F257" s="29">
        <v>1885</v>
      </c>
      <c r="G257" s="7" t="s">
        <v>965</v>
      </c>
      <c r="H257" s="26" t="s">
        <v>966</v>
      </c>
    </row>
    <row r="258" spans="1:8" ht="30" hidden="1" x14ac:dyDescent="0.25">
      <c r="A258" s="7">
        <v>256</v>
      </c>
      <c r="B258" s="8" t="s">
        <v>452</v>
      </c>
      <c r="C258" s="8" t="s">
        <v>445</v>
      </c>
      <c r="D258" s="9" t="s">
        <v>176</v>
      </c>
      <c r="E258" s="10">
        <v>1</v>
      </c>
      <c r="F258" s="29">
        <v>1885</v>
      </c>
      <c r="G258" s="7" t="s">
        <v>965</v>
      </c>
      <c r="H258" s="26" t="s">
        <v>966</v>
      </c>
    </row>
    <row r="259" spans="1:8" ht="30" hidden="1" x14ac:dyDescent="0.25">
      <c r="A259" s="7">
        <v>257</v>
      </c>
      <c r="B259" s="8" t="s">
        <v>453</v>
      </c>
      <c r="C259" s="8" t="s">
        <v>445</v>
      </c>
      <c r="D259" s="9" t="s">
        <v>176</v>
      </c>
      <c r="E259" s="10">
        <v>1</v>
      </c>
      <c r="F259" s="29">
        <v>1885</v>
      </c>
      <c r="G259" s="7" t="s">
        <v>965</v>
      </c>
      <c r="H259" s="26" t="s">
        <v>966</v>
      </c>
    </row>
    <row r="260" spans="1:8" ht="30" hidden="1" x14ac:dyDescent="0.25">
      <c r="A260" s="7">
        <v>258</v>
      </c>
      <c r="B260" s="8" t="s">
        <v>454</v>
      </c>
      <c r="C260" s="8" t="s">
        <v>445</v>
      </c>
      <c r="D260" s="9" t="s">
        <v>176</v>
      </c>
      <c r="E260" s="10">
        <v>1</v>
      </c>
      <c r="F260" s="29">
        <v>1885</v>
      </c>
      <c r="G260" s="7" t="s">
        <v>965</v>
      </c>
      <c r="H260" s="26" t="s">
        <v>966</v>
      </c>
    </row>
    <row r="261" spans="1:8" ht="30" hidden="1" x14ac:dyDescent="0.25">
      <c r="A261" s="7">
        <v>259</v>
      </c>
      <c r="B261" s="8" t="s">
        <v>455</v>
      </c>
      <c r="C261" s="8" t="s">
        <v>445</v>
      </c>
      <c r="D261" s="9" t="s">
        <v>176</v>
      </c>
      <c r="E261" s="10">
        <v>1</v>
      </c>
      <c r="F261" s="29">
        <v>1885</v>
      </c>
      <c r="G261" s="7" t="s">
        <v>965</v>
      </c>
      <c r="H261" s="26" t="s">
        <v>966</v>
      </c>
    </row>
    <row r="262" spans="1:8" ht="30" hidden="1" x14ac:dyDescent="0.25">
      <c r="A262" s="7">
        <v>260</v>
      </c>
      <c r="B262" s="8" t="s">
        <v>456</v>
      </c>
      <c r="C262" s="8" t="s">
        <v>445</v>
      </c>
      <c r="D262" s="9" t="s">
        <v>176</v>
      </c>
      <c r="E262" s="10">
        <v>1</v>
      </c>
      <c r="F262" s="29">
        <v>1885</v>
      </c>
      <c r="G262" s="7" t="s">
        <v>965</v>
      </c>
      <c r="H262" s="26" t="s">
        <v>966</v>
      </c>
    </row>
    <row r="263" spans="1:8" ht="30" hidden="1" x14ac:dyDescent="0.25">
      <c r="A263" s="7">
        <v>261</v>
      </c>
      <c r="B263" s="8" t="s">
        <v>457</v>
      </c>
      <c r="C263" s="8" t="s">
        <v>445</v>
      </c>
      <c r="D263" s="9" t="s">
        <v>176</v>
      </c>
      <c r="E263" s="10">
        <v>1</v>
      </c>
      <c r="F263" s="29">
        <v>1885</v>
      </c>
      <c r="G263" s="7" t="s">
        <v>965</v>
      </c>
      <c r="H263" s="26" t="s">
        <v>966</v>
      </c>
    </row>
    <row r="264" spans="1:8" ht="30" hidden="1" x14ac:dyDescent="0.25">
      <c r="A264" s="7">
        <v>262</v>
      </c>
      <c r="B264" s="8" t="s">
        <v>458</v>
      </c>
      <c r="C264" s="8" t="s">
        <v>445</v>
      </c>
      <c r="D264" s="9" t="s">
        <v>176</v>
      </c>
      <c r="E264" s="10">
        <v>1</v>
      </c>
      <c r="F264" s="29">
        <v>1885</v>
      </c>
      <c r="G264" s="7" t="s">
        <v>965</v>
      </c>
      <c r="H264" s="26" t="s">
        <v>966</v>
      </c>
    </row>
    <row r="265" spans="1:8" ht="30" hidden="1" x14ac:dyDescent="0.25">
      <c r="A265" s="7">
        <v>263</v>
      </c>
      <c r="B265" s="8" t="s">
        <v>459</v>
      </c>
      <c r="C265" s="8" t="s">
        <v>445</v>
      </c>
      <c r="D265" s="9" t="s">
        <v>176</v>
      </c>
      <c r="E265" s="10">
        <v>1</v>
      </c>
      <c r="F265" s="29">
        <v>1885</v>
      </c>
      <c r="G265" s="7" t="s">
        <v>965</v>
      </c>
      <c r="H265" s="26" t="s">
        <v>966</v>
      </c>
    </row>
    <row r="266" spans="1:8" ht="30" hidden="1" x14ac:dyDescent="0.25">
      <c r="A266" s="7">
        <v>264</v>
      </c>
      <c r="B266" s="8" t="s">
        <v>460</v>
      </c>
      <c r="C266" s="8" t="s">
        <v>445</v>
      </c>
      <c r="D266" s="9" t="s">
        <v>176</v>
      </c>
      <c r="E266" s="10">
        <v>1</v>
      </c>
      <c r="F266" s="29">
        <v>1885</v>
      </c>
      <c r="G266" s="7" t="s">
        <v>965</v>
      </c>
      <c r="H266" s="26" t="s">
        <v>966</v>
      </c>
    </row>
    <row r="267" spans="1:8" ht="30" hidden="1" x14ac:dyDescent="0.25">
      <c r="A267" s="7">
        <v>265</v>
      </c>
      <c r="B267" s="8" t="s">
        <v>461</v>
      </c>
      <c r="C267" s="8" t="s">
        <v>445</v>
      </c>
      <c r="D267" s="9" t="s">
        <v>176</v>
      </c>
      <c r="E267" s="10">
        <v>1</v>
      </c>
      <c r="F267" s="29">
        <v>1885</v>
      </c>
      <c r="G267" s="7" t="s">
        <v>965</v>
      </c>
      <c r="H267" s="26" t="s">
        <v>966</v>
      </c>
    </row>
    <row r="268" spans="1:8" ht="30" hidden="1" x14ac:dyDescent="0.25">
      <c r="A268" s="7">
        <v>266</v>
      </c>
      <c r="B268" s="8" t="s">
        <v>462</v>
      </c>
      <c r="C268" s="8" t="s">
        <v>445</v>
      </c>
      <c r="D268" s="9" t="s">
        <v>176</v>
      </c>
      <c r="E268" s="10">
        <v>1</v>
      </c>
      <c r="F268" s="29">
        <v>1885</v>
      </c>
      <c r="G268" s="7" t="s">
        <v>965</v>
      </c>
      <c r="H268" s="26" t="s">
        <v>966</v>
      </c>
    </row>
    <row r="269" spans="1:8" ht="30" hidden="1" x14ac:dyDescent="0.25">
      <c r="A269" s="7">
        <v>267</v>
      </c>
      <c r="B269" s="8" t="s">
        <v>463</v>
      </c>
      <c r="C269" s="8" t="s">
        <v>445</v>
      </c>
      <c r="D269" s="9" t="s">
        <v>176</v>
      </c>
      <c r="E269" s="10">
        <v>1</v>
      </c>
      <c r="F269" s="29">
        <v>1885</v>
      </c>
      <c r="G269" s="7" t="s">
        <v>965</v>
      </c>
      <c r="H269" s="26" t="s">
        <v>966</v>
      </c>
    </row>
    <row r="270" spans="1:8" ht="30" hidden="1" x14ac:dyDescent="0.25">
      <c r="A270" s="7">
        <v>268</v>
      </c>
      <c r="B270" s="8" t="s">
        <v>464</v>
      </c>
      <c r="C270" s="8" t="s">
        <v>445</v>
      </c>
      <c r="D270" s="9" t="s">
        <v>176</v>
      </c>
      <c r="E270" s="10">
        <v>1</v>
      </c>
      <c r="F270" s="29">
        <v>1885</v>
      </c>
      <c r="G270" s="7" t="s">
        <v>965</v>
      </c>
      <c r="H270" s="26" t="s">
        <v>966</v>
      </c>
    </row>
    <row r="271" spans="1:8" ht="45" hidden="1" x14ac:dyDescent="0.25">
      <c r="A271" s="7">
        <v>269</v>
      </c>
      <c r="B271" s="8" t="s">
        <v>465</v>
      </c>
      <c r="C271" s="8" t="s">
        <v>466</v>
      </c>
      <c r="D271" s="9" t="s">
        <v>176</v>
      </c>
      <c r="E271" s="10">
        <v>1</v>
      </c>
      <c r="F271" s="32">
        <v>666</v>
      </c>
      <c r="G271" s="7" t="s">
        <v>965</v>
      </c>
      <c r="H271" s="26" t="s">
        <v>966</v>
      </c>
    </row>
    <row r="272" spans="1:8" ht="30" hidden="1" x14ac:dyDescent="0.25">
      <c r="A272" s="7">
        <v>270</v>
      </c>
      <c r="B272" s="8" t="s">
        <v>467</v>
      </c>
      <c r="C272" s="8" t="s">
        <v>468</v>
      </c>
      <c r="D272" s="9" t="s">
        <v>176</v>
      </c>
      <c r="E272" s="10">
        <v>1</v>
      </c>
      <c r="F272" s="32">
        <v>666</v>
      </c>
      <c r="G272" s="7" t="s">
        <v>965</v>
      </c>
      <c r="H272" s="26" t="s">
        <v>966</v>
      </c>
    </row>
    <row r="273" spans="1:8" ht="30" hidden="1" x14ac:dyDescent="0.25">
      <c r="A273" s="7">
        <v>271</v>
      </c>
      <c r="B273" s="8" t="s">
        <v>469</v>
      </c>
      <c r="C273" s="8" t="s">
        <v>468</v>
      </c>
      <c r="D273" s="9" t="s">
        <v>176</v>
      </c>
      <c r="E273" s="10">
        <v>1</v>
      </c>
      <c r="F273" s="32">
        <v>666</v>
      </c>
      <c r="G273" s="7" t="s">
        <v>965</v>
      </c>
      <c r="H273" s="26" t="s">
        <v>966</v>
      </c>
    </row>
    <row r="274" spans="1:8" ht="45" hidden="1" x14ac:dyDescent="0.25">
      <c r="A274" s="7">
        <v>272</v>
      </c>
      <c r="B274" s="8" t="s">
        <v>470</v>
      </c>
      <c r="C274" s="8" t="s">
        <v>471</v>
      </c>
      <c r="D274" s="9" t="s">
        <v>176</v>
      </c>
      <c r="E274" s="10">
        <v>1</v>
      </c>
      <c r="F274" s="29">
        <v>15116</v>
      </c>
      <c r="G274" s="7" t="s">
        <v>965</v>
      </c>
      <c r="H274" s="26" t="s">
        <v>966</v>
      </c>
    </row>
    <row r="275" spans="1:8" ht="45" hidden="1" x14ac:dyDescent="0.25">
      <c r="A275" s="7">
        <v>273</v>
      </c>
      <c r="B275" s="8" t="s">
        <v>472</v>
      </c>
      <c r="C275" s="8" t="s">
        <v>471</v>
      </c>
      <c r="D275" s="9" t="s">
        <v>176</v>
      </c>
      <c r="E275" s="10">
        <v>1</v>
      </c>
      <c r="F275" s="29">
        <v>15116</v>
      </c>
      <c r="G275" s="7" t="s">
        <v>965</v>
      </c>
      <c r="H275" s="26" t="s">
        <v>966</v>
      </c>
    </row>
    <row r="276" spans="1:8" ht="45" hidden="1" x14ac:dyDescent="0.25">
      <c r="A276" s="7">
        <v>274</v>
      </c>
      <c r="B276" s="8" t="s">
        <v>473</v>
      </c>
      <c r="C276" s="8" t="s">
        <v>471</v>
      </c>
      <c r="D276" s="9" t="s">
        <v>176</v>
      </c>
      <c r="E276" s="10">
        <v>1</v>
      </c>
      <c r="F276" s="29">
        <v>15116</v>
      </c>
      <c r="G276" s="7" t="s">
        <v>965</v>
      </c>
      <c r="H276" s="26" t="s">
        <v>966</v>
      </c>
    </row>
    <row r="277" spans="1:8" ht="45" hidden="1" x14ac:dyDescent="0.25">
      <c r="A277" s="7">
        <v>275</v>
      </c>
      <c r="B277" s="8" t="s">
        <v>474</v>
      </c>
      <c r="C277" s="8" t="s">
        <v>471</v>
      </c>
      <c r="D277" s="9" t="s">
        <v>176</v>
      </c>
      <c r="E277" s="10">
        <v>1</v>
      </c>
      <c r="F277" s="29">
        <v>15116</v>
      </c>
      <c r="G277" s="7" t="s">
        <v>965</v>
      </c>
      <c r="H277" s="26" t="s">
        <v>966</v>
      </c>
    </row>
    <row r="278" spans="1:8" ht="45" hidden="1" x14ac:dyDescent="0.25">
      <c r="A278" s="7">
        <v>276</v>
      </c>
      <c r="B278" s="8" t="s">
        <v>475</v>
      </c>
      <c r="C278" s="8" t="s">
        <v>471</v>
      </c>
      <c r="D278" s="9" t="s">
        <v>176</v>
      </c>
      <c r="E278" s="10">
        <v>1</v>
      </c>
      <c r="F278" s="29">
        <v>15116</v>
      </c>
      <c r="G278" s="7" t="s">
        <v>965</v>
      </c>
      <c r="H278" s="26" t="s">
        <v>966</v>
      </c>
    </row>
    <row r="279" spans="1:8" ht="45" hidden="1" x14ac:dyDescent="0.25">
      <c r="A279" s="7">
        <v>277</v>
      </c>
      <c r="B279" s="8" t="s">
        <v>476</v>
      </c>
      <c r="C279" s="8" t="s">
        <v>471</v>
      </c>
      <c r="D279" s="9" t="s">
        <v>176</v>
      </c>
      <c r="E279" s="10">
        <v>1</v>
      </c>
      <c r="F279" s="29">
        <v>15116</v>
      </c>
      <c r="G279" s="7" t="s">
        <v>965</v>
      </c>
      <c r="H279" s="26" t="s">
        <v>966</v>
      </c>
    </row>
    <row r="280" spans="1:8" ht="45" hidden="1" x14ac:dyDescent="0.25">
      <c r="A280" s="7">
        <v>278</v>
      </c>
      <c r="B280" s="8" t="s">
        <v>477</v>
      </c>
      <c r="C280" s="8" t="s">
        <v>471</v>
      </c>
      <c r="D280" s="9" t="s">
        <v>176</v>
      </c>
      <c r="E280" s="10">
        <v>1</v>
      </c>
      <c r="F280" s="29">
        <v>15116</v>
      </c>
      <c r="G280" s="7" t="s">
        <v>965</v>
      </c>
      <c r="H280" s="26" t="s">
        <v>966</v>
      </c>
    </row>
    <row r="281" spans="1:8" ht="45" hidden="1" x14ac:dyDescent="0.25">
      <c r="A281" s="7">
        <v>279</v>
      </c>
      <c r="B281" s="8" t="s">
        <v>478</v>
      </c>
      <c r="C281" s="8" t="s">
        <v>471</v>
      </c>
      <c r="D281" s="9" t="s">
        <v>176</v>
      </c>
      <c r="E281" s="10">
        <v>1</v>
      </c>
      <c r="F281" s="29">
        <v>15116</v>
      </c>
      <c r="G281" s="7" t="s">
        <v>965</v>
      </c>
      <c r="H281" s="26" t="s">
        <v>966</v>
      </c>
    </row>
    <row r="282" spans="1:8" ht="45" hidden="1" x14ac:dyDescent="0.25">
      <c r="A282" s="7">
        <v>280</v>
      </c>
      <c r="B282" s="8" t="s">
        <v>479</v>
      </c>
      <c r="C282" s="8" t="s">
        <v>471</v>
      </c>
      <c r="D282" s="9" t="s">
        <v>176</v>
      </c>
      <c r="E282" s="10">
        <v>1</v>
      </c>
      <c r="F282" s="29">
        <v>15116</v>
      </c>
      <c r="G282" s="7" t="s">
        <v>965</v>
      </c>
      <c r="H282" s="26" t="s">
        <v>966</v>
      </c>
    </row>
    <row r="283" spans="1:8" ht="45" hidden="1" x14ac:dyDescent="0.25">
      <c r="A283" s="7">
        <v>281</v>
      </c>
      <c r="B283" s="8" t="s">
        <v>480</v>
      </c>
      <c r="C283" s="8" t="s">
        <v>471</v>
      </c>
      <c r="D283" s="9" t="s">
        <v>176</v>
      </c>
      <c r="E283" s="10">
        <v>1</v>
      </c>
      <c r="F283" s="29">
        <v>15116</v>
      </c>
      <c r="G283" s="7" t="s">
        <v>965</v>
      </c>
      <c r="H283" s="26" t="s">
        <v>966</v>
      </c>
    </row>
    <row r="284" spans="1:8" ht="45" hidden="1" x14ac:dyDescent="0.25">
      <c r="A284" s="7">
        <v>282</v>
      </c>
      <c r="B284" s="8" t="s">
        <v>481</v>
      </c>
      <c r="C284" s="8" t="s">
        <v>471</v>
      </c>
      <c r="D284" s="9" t="s">
        <v>176</v>
      </c>
      <c r="E284" s="10">
        <v>1</v>
      </c>
      <c r="F284" s="29">
        <v>15116</v>
      </c>
      <c r="G284" s="7" t="s">
        <v>965</v>
      </c>
      <c r="H284" s="26" t="s">
        <v>966</v>
      </c>
    </row>
    <row r="285" spans="1:8" ht="45" hidden="1" x14ac:dyDescent="0.25">
      <c r="A285" s="7">
        <v>283</v>
      </c>
      <c r="B285" s="8" t="s">
        <v>482</v>
      </c>
      <c r="C285" s="8" t="s">
        <v>471</v>
      </c>
      <c r="D285" s="9" t="s">
        <v>176</v>
      </c>
      <c r="E285" s="10">
        <v>1</v>
      </c>
      <c r="F285" s="29">
        <v>15116</v>
      </c>
      <c r="G285" s="7" t="s">
        <v>965</v>
      </c>
      <c r="H285" s="26" t="s">
        <v>966</v>
      </c>
    </row>
    <row r="286" spans="1:8" ht="45" hidden="1" x14ac:dyDescent="0.25">
      <c r="A286" s="7">
        <v>284</v>
      </c>
      <c r="B286" s="8" t="s">
        <v>483</v>
      </c>
      <c r="C286" s="8" t="s">
        <v>471</v>
      </c>
      <c r="D286" s="9" t="s">
        <v>176</v>
      </c>
      <c r="E286" s="10">
        <v>1</v>
      </c>
      <c r="F286" s="29">
        <v>15116</v>
      </c>
      <c r="G286" s="7" t="s">
        <v>965</v>
      </c>
      <c r="H286" s="26" t="s">
        <v>966</v>
      </c>
    </row>
    <row r="287" spans="1:8" ht="30" hidden="1" x14ac:dyDescent="0.25">
      <c r="A287" s="7">
        <v>285</v>
      </c>
      <c r="B287" s="8" t="s">
        <v>484</v>
      </c>
      <c r="C287" s="8" t="s">
        <v>485</v>
      </c>
      <c r="D287" s="9" t="s">
        <v>176</v>
      </c>
      <c r="E287" s="10">
        <v>1</v>
      </c>
      <c r="F287" s="29">
        <v>4500</v>
      </c>
      <c r="G287" s="7" t="s">
        <v>965</v>
      </c>
      <c r="H287" s="26" t="s">
        <v>966</v>
      </c>
    </row>
    <row r="288" spans="1:8" ht="30" hidden="1" x14ac:dyDescent="0.25">
      <c r="A288" s="7">
        <v>286</v>
      </c>
      <c r="B288" s="8" t="s">
        <v>486</v>
      </c>
      <c r="C288" s="8" t="s">
        <v>485</v>
      </c>
      <c r="D288" s="9" t="s">
        <v>176</v>
      </c>
      <c r="E288" s="10">
        <v>1</v>
      </c>
      <c r="F288" s="29">
        <v>4500</v>
      </c>
      <c r="G288" s="7" t="s">
        <v>965</v>
      </c>
      <c r="H288" s="26" t="s">
        <v>966</v>
      </c>
    </row>
    <row r="289" spans="1:8" ht="30" hidden="1" x14ac:dyDescent="0.25">
      <c r="A289" s="7">
        <v>287</v>
      </c>
      <c r="B289" s="8" t="s">
        <v>487</v>
      </c>
      <c r="C289" s="8" t="s">
        <v>485</v>
      </c>
      <c r="D289" s="9" t="s">
        <v>176</v>
      </c>
      <c r="E289" s="10">
        <v>1</v>
      </c>
      <c r="F289" s="29">
        <v>4500</v>
      </c>
      <c r="G289" s="7" t="s">
        <v>965</v>
      </c>
      <c r="H289" s="26" t="s">
        <v>966</v>
      </c>
    </row>
    <row r="290" spans="1:8" ht="30" hidden="1" x14ac:dyDescent="0.25">
      <c r="A290" s="7">
        <v>288</v>
      </c>
      <c r="B290" s="8" t="s">
        <v>488</v>
      </c>
      <c r="C290" s="8" t="s">
        <v>485</v>
      </c>
      <c r="D290" s="9" t="s">
        <v>176</v>
      </c>
      <c r="E290" s="10">
        <v>1</v>
      </c>
      <c r="F290" s="29">
        <v>4500</v>
      </c>
      <c r="G290" s="7" t="s">
        <v>965</v>
      </c>
      <c r="H290" s="26" t="s">
        <v>966</v>
      </c>
    </row>
    <row r="291" spans="1:8" ht="30" hidden="1" x14ac:dyDescent="0.25">
      <c r="A291" s="7">
        <v>289</v>
      </c>
      <c r="B291" s="8" t="s">
        <v>489</v>
      </c>
      <c r="C291" s="8" t="s">
        <v>485</v>
      </c>
      <c r="D291" s="9" t="s">
        <v>176</v>
      </c>
      <c r="E291" s="10">
        <v>1</v>
      </c>
      <c r="F291" s="29">
        <v>4500</v>
      </c>
      <c r="G291" s="7" t="s">
        <v>965</v>
      </c>
      <c r="H291" s="26" t="s">
        <v>966</v>
      </c>
    </row>
    <row r="292" spans="1:8" ht="30" hidden="1" x14ac:dyDescent="0.25">
      <c r="A292" s="7">
        <v>290</v>
      </c>
      <c r="B292" s="8" t="s">
        <v>490</v>
      </c>
      <c r="C292" s="8" t="s">
        <v>485</v>
      </c>
      <c r="D292" s="9" t="s">
        <v>176</v>
      </c>
      <c r="E292" s="10">
        <v>1</v>
      </c>
      <c r="F292" s="29">
        <v>4500</v>
      </c>
      <c r="G292" s="7" t="s">
        <v>965</v>
      </c>
      <c r="H292" s="26" t="s">
        <v>966</v>
      </c>
    </row>
    <row r="293" spans="1:8" ht="30" hidden="1" x14ac:dyDescent="0.25">
      <c r="A293" s="7">
        <v>291</v>
      </c>
      <c r="B293" s="8" t="s">
        <v>491</v>
      </c>
      <c r="C293" s="8" t="s">
        <v>492</v>
      </c>
      <c r="D293" s="9" t="s">
        <v>176</v>
      </c>
      <c r="E293" s="10">
        <v>1</v>
      </c>
      <c r="F293" s="29">
        <v>1716</v>
      </c>
      <c r="G293" s="7" t="s">
        <v>965</v>
      </c>
      <c r="H293" s="26" t="s">
        <v>966</v>
      </c>
    </row>
    <row r="294" spans="1:8" ht="30" hidden="1" x14ac:dyDescent="0.25">
      <c r="A294" s="7">
        <v>292</v>
      </c>
      <c r="B294" s="8" t="s">
        <v>493</v>
      </c>
      <c r="C294" s="8" t="s">
        <v>494</v>
      </c>
      <c r="D294" s="9" t="s">
        <v>176</v>
      </c>
      <c r="E294" s="10">
        <v>1</v>
      </c>
      <c r="F294" s="29">
        <v>8930</v>
      </c>
      <c r="G294" s="7" t="s">
        <v>965</v>
      </c>
      <c r="H294" s="26" t="s">
        <v>966</v>
      </c>
    </row>
    <row r="295" spans="1:8" ht="30" hidden="1" x14ac:dyDescent="0.25">
      <c r="A295" s="7">
        <v>293</v>
      </c>
      <c r="B295" s="8" t="s">
        <v>495</v>
      </c>
      <c r="C295" s="8" t="s">
        <v>496</v>
      </c>
      <c r="D295" s="9" t="s">
        <v>176</v>
      </c>
      <c r="E295" s="10">
        <v>1</v>
      </c>
      <c r="F295" s="29">
        <v>1885</v>
      </c>
      <c r="G295" s="7" t="s">
        <v>965</v>
      </c>
      <c r="H295" s="26" t="s">
        <v>966</v>
      </c>
    </row>
    <row r="296" spans="1:8" ht="30" hidden="1" x14ac:dyDescent="0.25">
      <c r="A296" s="7">
        <v>294</v>
      </c>
      <c r="B296" s="8" t="s">
        <v>497</v>
      </c>
      <c r="C296" s="8" t="s">
        <v>496</v>
      </c>
      <c r="D296" s="9" t="s">
        <v>176</v>
      </c>
      <c r="E296" s="10">
        <v>1</v>
      </c>
      <c r="F296" s="29">
        <v>1885</v>
      </c>
      <c r="G296" s="7" t="s">
        <v>965</v>
      </c>
      <c r="H296" s="26" t="s">
        <v>966</v>
      </c>
    </row>
    <row r="297" spans="1:8" ht="30" hidden="1" x14ac:dyDescent="0.25">
      <c r="A297" s="7">
        <v>295</v>
      </c>
      <c r="B297" s="8" t="s">
        <v>498</v>
      </c>
      <c r="C297" s="8" t="s">
        <v>496</v>
      </c>
      <c r="D297" s="9" t="s">
        <v>176</v>
      </c>
      <c r="E297" s="10">
        <v>1</v>
      </c>
      <c r="F297" s="29">
        <v>1885</v>
      </c>
      <c r="G297" s="7" t="s">
        <v>965</v>
      </c>
      <c r="H297" s="26" t="s">
        <v>966</v>
      </c>
    </row>
    <row r="298" spans="1:8" ht="30" hidden="1" x14ac:dyDescent="0.25">
      <c r="A298" s="7">
        <v>296</v>
      </c>
      <c r="B298" s="8" t="s">
        <v>499</v>
      </c>
      <c r="C298" s="8" t="s">
        <v>496</v>
      </c>
      <c r="D298" s="9" t="s">
        <v>176</v>
      </c>
      <c r="E298" s="10">
        <v>1</v>
      </c>
      <c r="F298" s="29">
        <v>1885</v>
      </c>
      <c r="G298" s="7" t="s">
        <v>965</v>
      </c>
      <c r="H298" s="26" t="s">
        <v>966</v>
      </c>
    </row>
    <row r="299" spans="1:8" ht="30" hidden="1" x14ac:dyDescent="0.25">
      <c r="A299" s="7">
        <v>297</v>
      </c>
      <c r="B299" s="8" t="s">
        <v>500</v>
      </c>
      <c r="C299" s="8" t="s">
        <v>496</v>
      </c>
      <c r="D299" s="9" t="s">
        <v>176</v>
      </c>
      <c r="E299" s="10">
        <v>1</v>
      </c>
      <c r="F299" s="29">
        <v>1885</v>
      </c>
      <c r="G299" s="7" t="s">
        <v>965</v>
      </c>
      <c r="H299" s="26" t="s">
        <v>966</v>
      </c>
    </row>
    <row r="300" spans="1:8" ht="30" hidden="1" x14ac:dyDescent="0.25">
      <c r="A300" s="7">
        <v>298</v>
      </c>
      <c r="B300" s="8" t="s">
        <v>501</v>
      </c>
      <c r="C300" s="8" t="s">
        <v>502</v>
      </c>
      <c r="D300" s="9" t="s">
        <v>176</v>
      </c>
      <c r="E300" s="10">
        <v>1</v>
      </c>
      <c r="F300" s="29">
        <v>2819.52</v>
      </c>
      <c r="G300" s="7" t="s">
        <v>965</v>
      </c>
      <c r="H300" s="26" t="s">
        <v>966</v>
      </c>
    </row>
    <row r="301" spans="1:8" ht="30" hidden="1" x14ac:dyDescent="0.25">
      <c r="A301" s="7">
        <v>299</v>
      </c>
      <c r="B301" s="8" t="s">
        <v>503</v>
      </c>
      <c r="C301" s="8" t="s">
        <v>502</v>
      </c>
      <c r="D301" s="9" t="s">
        <v>176</v>
      </c>
      <c r="E301" s="10">
        <v>1</v>
      </c>
      <c r="F301" s="29">
        <v>2819.52</v>
      </c>
      <c r="G301" s="7" t="s">
        <v>965</v>
      </c>
      <c r="H301" s="26" t="s">
        <v>966</v>
      </c>
    </row>
    <row r="302" spans="1:8" ht="30" hidden="1" x14ac:dyDescent="0.25">
      <c r="A302" s="7">
        <v>300</v>
      </c>
      <c r="B302" s="8" t="s">
        <v>504</v>
      </c>
      <c r="C302" s="8" t="s">
        <v>502</v>
      </c>
      <c r="D302" s="9" t="s">
        <v>176</v>
      </c>
      <c r="E302" s="10">
        <v>1</v>
      </c>
      <c r="F302" s="29">
        <v>2819.52</v>
      </c>
      <c r="G302" s="7" t="s">
        <v>965</v>
      </c>
      <c r="H302" s="26" t="s">
        <v>966</v>
      </c>
    </row>
    <row r="303" spans="1:8" ht="30" hidden="1" x14ac:dyDescent="0.25">
      <c r="A303" s="7">
        <v>301</v>
      </c>
      <c r="B303" s="8" t="s">
        <v>505</v>
      </c>
      <c r="C303" s="8" t="s">
        <v>502</v>
      </c>
      <c r="D303" s="9" t="s">
        <v>176</v>
      </c>
      <c r="E303" s="10">
        <v>1</v>
      </c>
      <c r="F303" s="29">
        <v>2819.52</v>
      </c>
      <c r="G303" s="7" t="s">
        <v>965</v>
      </c>
      <c r="H303" s="26" t="s">
        <v>966</v>
      </c>
    </row>
    <row r="304" spans="1:8" ht="30" hidden="1" x14ac:dyDescent="0.25">
      <c r="A304" s="7">
        <v>302</v>
      </c>
      <c r="B304" s="8" t="s">
        <v>506</v>
      </c>
      <c r="C304" s="8" t="s">
        <v>502</v>
      </c>
      <c r="D304" s="9" t="s">
        <v>176</v>
      </c>
      <c r="E304" s="10">
        <v>1</v>
      </c>
      <c r="F304" s="29">
        <v>2819.52</v>
      </c>
      <c r="G304" s="7" t="s">
        <v>965</v>
      </c>
      <c r="H304" s="26" t="s">
        <v>966</v>
      </c>
    </row>
    <row r="305" spans="1:8" ht="30" hidden="1" x14ac:dyDescent="0.25">
      <c r="A305" s="7">
        <v>303</v>
      </c>
      <c r="B305" s="8" t="s">
        <v>507</v>
      </c>
      <c r="C305" s="8" t="s">
        <v>502</v>
      </c>
      <c r="D305" s="9" t="s">
        <v>176</v>
      </c>
      <c r="E305" s="10">
        <v>1</v>
      </c>
      <c r="F305" s="29">
        <v>2819.52</v>
      </c>
      <c r="G305" s="7" t="s">
        <v>965</v>
      </c>
      <c r="H305" s="26" t="s">
        <v>966</v>
      </c>
    </row>
    <row r="306" spans="1:8" ht="30" hidden="1" x14ac:dyDescent="0.25">
      <c r="A306" s="7">
        <v>304</v>
      </c>
      <c r="B306" s="8" t="s">
        <v>508</v>
      </c>
      <c r="C306" s="8" t="s">
        <v>502</v>
      </c>
      <c r="D306" s="9" t="s">
        <v>176</v>
      </c>
      <c r="E306" s="10">
        <v>1</v>
      </c>
      <c r="F306" s="29">
        <v>2819.52</v>
      </c>
      <c r="G306" s="7" t="s">
        <v>965</v>
      </c>
      <c r="H306" s="26" t="s">
        <v>966</v>
      </c>
    </row>
    <row r="307" spans="1:8" ht="30" hidden="1" x14ac:dyDescent="0.25">
      <c r="A307" s="7">
        <v>305</v>
      </c>
      <c r="B307" s="8" t="s">
        <v>509</v>
      </c>
      <c r="C307" s="8" t="s">
        <v>502</v>
      </c>
      <c r="D307" s="9" t="s">
        <v>176</v>
      </c>
      <c r="E307" s="10">
        <v>1</v>
      </c>
      <c r="F307" s="29">
        <v>2819.52</v>
      </c>
      <c r="G307" s="7" t="s">
        <v>965</v>
      </c>
      <c r="H307" s="26" t="s">
        <v>966</v>
      </c>
    </row>
    <row r="308" spans="1:8" ht="30" hidden="1" x14ac:dyDescent="0.25">
      <c r="A308" s="7">
        <v>306</v>
      </c>
      <c r="B308" s="8" t="s">
        <v>510</v>
      </c>
      <c r="C308" s="8" t="s">
        <v>502</v>
      </c>
      <c r="D308" s="9" t="s">
        <v>176</v>
      </c>
      <c r="E308" s="10">
        <v>1</v>
      </c>
      <c r="F308" s="29">
        <v>2819.52</v>
      </c>
      <c r="G308" s="7" t="s">
        <v>965</v>
      </c>
      <c r="H308" s="26" t="s">
        <v>966</v>
      </c>
    </row>
    <row r="309" spans="1:8" ht="30" hidden="1" x14ac:dyDescent="0.25">
      <c r="A309" s="7">
        <v>307</v>
      </c>
      <c r="B309" s="8" t="s">
        <v>511</v>
      </c>
      <c r="C309" s="8" t="s">
        <v>502</v>
      </c>
      <c r="D309" s="9" t="s">
        <v>176</v>
      </c>
      <c r="E309" s="10">
        <v>1</v>
      </c>
      <c r="F309" s="29">
        <v>2819.52</v>
      </c>
      <c r="G309" s="7" t="s">
        <v>965</v>
      </c>
      <c r="H309" s="26" t="s">
        <v>966</v>
      </c>
    </row>
    <row r="310" spans="1:8" ht="30" hidden="1" x14ac:dyDescent="0.25">
      <c r="A310" s="7">
        <v>308</v>
      </c>
      <c r="B310" s="8" t="s">
        <v>512</v>
      </c>
      <c r="C310" s="8" t="s">
        <v>502</v>
      </c>
      <c r="D310" s="9" t="s">
        <v>176</v>
      </c>
      <c r="E310" s="10">
        <v>1</v>
      </c>
      <c r="F310" s="29">
        <v>2819.52</v>
      </c>
      <c r="G310" s="7" t="s">
        <v>965</v>
      </c>
      <c r="H310" s="26" t="s">
        <v>966</v>
      </c>
    </row>
    <row r="311" spans="1:8" ht="30" hidden="1" x14ac:dyDescent="0.25">
      <c r="A311" s="7">
        <v>309</v>
      </c>
      <c r="B311" s="8" t="s">
        <v>513</v>
      </c>
      <c r="C311" s="8" t="s">
        <v>502</v>
      </c>
      <c r="D311" s="9" t="s">
        <v>176</v>
      </c>
      <c r="E311" s="10">
        <v>1</v>
      </c>
      <c r="F311" s="29">
        <v>2819.52</v>
      </c>
      <c r="G311" s="7" t="s">
        <v>965</v>
      </c>
      <c r="H311" s="26" t="s">
        <v>966</v>
      </c>
    </row>
    <row r="312" spans="1:8" ht="30" hidden="1" x14ac:dyDescent="0.25">
      <c r="A312" s="7">
        <v>310</v>
      </c>
      <c r="B312" s="8" t="s">
        <v>514</v>
      </c>
      <c r="C312" s="8" t="s">
        <v>502</v>
      </c>
      <c r="D312" s="9" t="s">
        <v>176</v>
      </c>
      <c r="E312" s="10">
        <v>1</v>
      </c>
      <c r="F312" s="29">
        <v>2819.52</v>
      </c>
      <c r="G312" s="7" t="s">
        <v>965</v>
      </c>
      <c r="H312" s="26" t="s">
        <v>966</v>
      </c>
    </row>
    <row r="313" spans="1:8" ht="30" hidden="1" x14ac:dyDescent="0.25">
      <c r="A313" s="7">
        <v>311</v>
      </c>
      <c r="B313" s="8" t="s">
        <v>515</v>
      </c>
      <c r="C313" s="8" t="s">
        <v>502</v>
      </c>
      <c r="D313" s="9" t="s">
        <v>176</v>
      </c>
      <c r="E313" s="10">
        <v>1</v>
      </c>
      <c r="F313" s="29">
        <v>2819.52</v>
      </c>
      <c r="G313" s="7" t="s">
        <v>965</v>
      </c>
      <c r="H313" s="26" t="s">
        <v>966</v>
      </c>
    </row>
    <row r="314" spans="1:8" ht="30" hidden="1" x14ac:dyDescent="0.25">
      <c r="A314" s="7">
        <v>312</v>
      </c>
      <c r="B314" s="8" t="s">
        <v>516</v>
      </c>
      <c r="C314" s="8" t="s">
        <v>502</v>
      </c>
      <c r="D314" s="9" t="s">
        <v>176</v>
      </c>
      <c r="E314" s="10">
        <v>1</v>
      </c>
      <c r="F314" s="29">
        <v>2819.52</v>
      </c>
      <c r="G314" s="7" t="s">
        <v>965</v>
      </c>
      <c r="H314" s="26" t="s">
        <v>966</v>
      </c>
    </row>
    <row r="315" spans="1:8" ht="30" hidden="1" x14ac:dyDescent="0.25">
      <c r="A315" s="7">
        <v>313</v>
      </c>
      <c r="B315" s="8" t="s">
        <v>517</v>
      </c>
      <c r="C315" s="8" t="s">
        <v>502</v>
      </c>
      <c r="D315" s="9" t="s">
        <v>176</v>
      </c>
      <c r="E315" s="10">
        <v>1</v>
      </c>
      <c r="F315" s="29">
        <v>2819.52</v>
      </c>
      <c r="G315" s="7" t="s">
        <v>965</v>
      </c>
      <c r="H315" s="26" t="s">
        <v>966</v>
      </c>
    </row>
    <row r="316" spans="1:8" ht="30" hidden="1" x14ac:dyDescent="0.25">
      <c r="A316" s="7">
        <v>314</v>
      </c>
      <c r="B316" s="8" t="s">
        <v>518</v>
      </c>
      <c r="C316" s="8" t="s">
        <v>502</v>
      </c>
      <c r="D316" s="9" t="s">
        <v>176</v>
      </c>
      <c r="E316" s="10">
        <v>1</v>
      </c>
      <c r="F316" s="29">
        <v>2819.52</v>
      </c>
      <c r="G316" s="7" t="s">
        <v>965</v>
      </c>
      <c r="H316" s="26" t="s">
        <v>966</v>
      </c>
    </row>
    <row r="317" spans="1:8" ht="30" hidden="1" x14ac:dyDescent="0.25">
      <c r="A317" s="7">
        <v>315</v>
      </c>
      <c r="B317" s="8" t="s">
        <v>519</v>
      </c>
      <c r="C317" s="8" t="s">
        <v>502</v>
      </c>
      <c r="D317" s="9" t="s">
        <v>176</v>
      </c>
      <c r="E317" s="10">
        <v>1</v>
      </c>
      <c r="F317" s="29">
        <v>2819.52</v>
      </c>
      <c r="G317" s="7" t="s">
        <v>965</v>
      </c>
      <c r="H317" s="26" t="s">
        <v>966</v>
      </c>
    </row>
    <row r="318" spans="1:8" ht="30" hidden="1" x14ac:dyDescent="0.25">
      <c r="A318" s="7">
        <v>316</v>
      </c>
      <c r="B318" s="8" t="s">
        <v>520</v>
      </c>
      <c r="C318" s="8" t="s">
        <v>502</v>
      </c>
      <c r="D318" s="9" t="s">
        <v>176</v>
      </c>
      <c r="E318" s="10">
        <v>1</v>
      </c>
      <c r="F318" s="29">
        <v>2819.52</v>
      </c>
      <c r="G318" s="7" t="s">
        <v>965</v>
      </c>
      <c r="H318" s="26" t="s">
        <v>966</v>
      </c>
    </row>
    <row r="319" spans="1:8" ht="30" hidden="1" x14ac:dyDescent="0.25">
      <c r="A319" s="7">
        <v>317</v>
      </c>
      <c r="B319" s="8" t="s">
        <v>521</v>
      </c>
      <c r="C319" s="8" t="s">
        <v>502</v>
      </c>
      <c r="D319" s="9" t="s">
        <v>176</v>
      </c>
      <c r="E319" s="10">
        <v>1</v>
      </c>
      <c r="F319" s="29">
        <v>2819.52</v>
      </c>
      <c r="G319" s="7" t="s">
        <v>965</v>
      </c>
      <c r="H319" s="26" t="s">
        <v>966</v>
      </c>
    </row>
    <row r="320" spans="1:8" ht="30" hidden="1" x14ac:dyDescent="0.25">
      <c r="A320" s="7">
        <v>318</v>
      </c>
      <c r="B320" s="8" t="s">
        <v>522</v>
      </c>
      <c r="C320" s="8" t="s">
        <v>502</v>
      </c>
      <c r="D320" s="9" t="s">
        <v>176</v>
      </c>
      <c r="E320" s="10">
        <v>1</v>
      </c>
      <c r="F320" s="29">
        <v>2819.52</v>
      </c>
      <c r="G320" s="7" t="s">
        <v>965</v>
      </c>
      <c r="H320" s="26" t="s">
        <v>966</v>
      </c>
    </row>
    <row r="321" spans="1:8" ht="30" hidden="1" x14ac:dyDescent="0.25">
      <c r="A321" s="7">
        <v>319</v>
      </c>
      <c r="B321" s="8" t="s">
        <v>523</v>
      </c>
      <c r="C321" s="8" t="s">
        <v>502</v>
      </c>
      <c r="D321" s="9" t="s">
        <v>176</v>
      </c>
      <c r="E321" s="10">
        <v>1</v>
      </c>
      <c r="F321" s="29">
        <v>2819.52</v>
      </c>
      <c r="G321" s="7" t="s">
        <v>965</v>
      </c>
      <c r="H321" s="26" t="s">
        <v>966</v>
      </c>
    </row>
    <row r="322" spans="1:8" ht="30" hidden="1" x14ac:dyDescent="0.25">
      <c r="A322" s="7">
        <v>320</v>
      </c>
      <c r="B322" s="8" t="s">
        <v>524</v>
      </c>
      <c r="C322" s="8" t="s">
        <v>502</v>
      </c>
      <c r="D322" s="9" t="s">
        <v>176</v>
      </c>
      <c r="E322" s="10">
        <v>1</v>
      </c>
      <c r="F322" s="29">
        <v>2819.52</v>
      </c>
      <c r="G322" s="7" t="s">
        <v>965</v>
      </c>
      <c r="H322" s="26" t="s">
        <v>966</v>
      </c>
    </row>
    <row r="323" spans="1:8" ht="30" hidden="1" x14ac:dyDescent="0.25">
      <c r="A323" s="7">
        <v>321</v>
      </c>
      <c r="B323" s="8" t="s">
        <v>525</v>
      </c>
      <c r="C323" s="8" t="s">
        <v>502</v>
      </c>
      <c r="D323" s="9" t="s">
        <v>176</v>
      </c>
      <c r="E323" s="10">
        <v>1</v>
      </c>
      <c r="F323" s="29">
        <v>2819.52</v>
      </c>
      <c r="G323" s="7" t="s">
        <v>965</v>
      </c>
      <c r="H323" s="26" t="s">
        <v>966</v>
      </c>
    </row>
    <row r="324" spans="1:8" ht="30" hidden="1" x14ac:dyDescent="0.25">
      <c r="A324" s="7">
        <v>322</v>
      </c>
      <c r="B324" s="8" t="s">
        <v>526</v>
      </c>
      <c r="C324" s="8" t="s">
        <v>502</v>
      </c>
      <c r="D324" s="9" t="s">
        <v>176</v>
      </c>
      <c r="E324" s="10">
        <v>1</v>
      </c>
      <c r="F324" s="29">
        <v>2819.52</v>
      </c>
      <c r="G324" s="7" t="s">
        <v>965</v>
      </c>
      <c r="H324" s="26" t="s">
        <v>966</v>
      </c>
    </row>
    <row r="325" spans="1:8" ht="30" hidden="1" x14ac:dyDescent="0.25">
      <c r="A325" s="7">
        <v>323</v>
      </c>
      <c r="B325" s="8" t="s">
        <v>527</v>
      </c>
      <c r="C325" s="8" t="s">
        <v>528</v>
      </c>
      <c r="D325" s="9" t="s">
        <v>176</v>
      </c>
      <c r="E325" s="10">
        <v>1</v>
      </c>
      <c r="F325" s="29">
        <v>22900</v>
      </c>
      <c r="G325" s="7" t="s">
        <v>965</v>
      </c>
      <c r="H325" s="26" t="s">
        <v>966</v>
      </c>
    </row>
    <row r="326" spans="1:8" ht="30" hidden="1" x14ac:dyDescent="0.25">
      <c r="A326" s="7">
        <v>324</v>
      </c>
      <c r="B326" s="8" t="s">
        <v>529</v>
      </c>
      <c r="C326" s="8" t="s">
        <v>530</v>
      </c>
      <c r="D326" s="9" t="s">
        <v>176</v>
      </c>
      <c r="E326" s="10">
        <v>1</v>
      </c>
      <c r="F326" s="29">
        <v>21498.91</v>
      </c>
      <c r="G326" s="7" t="s">
        <v>965</v>
      </c>
      <c r="H326" s="26" t="s">
        <v>966</v>
      </c>
    </row>
    <row r="327" spans="1:8" ht="60" hidden="1" x14ac:dyDescent="0.25">
      <c r="A327" s="7">
        <v>325</v>
      </c>
      <c r="B327" s="8" t="s">
        <v>531</v>
      </c>
      <c r="C327" s="8" t="s">
        <v>532</v>
      </c>
      <c r="D327" s="9" t="s">
        <v>176</v>
      </c>
      <c r="E327" s="10">
        <v>1</v>
      </c>
      <c r="F327" s="29">
        <v>43593.24</v>
      </c>
      <c r="G327" s="7" t="s">
        <v>965</v>
      </c>
      <c r="H327" s="26" t="s">
        <v>966</v>
      </c>
    </row>
    <row r="328" spans="1:8" ht="60" hidden="1" x14ac:dyDescent="0.25">
      <c r="A328" s="7">
        <v>326</v>
      </c>
      <c r="B328" s="8" t="s">
        <v>533</v>
      </c>
      <c r="C328" s="8" t="s">
        <v>532</v>
      </c>
      <c r="D328" s="9" t="s">
        <v>176</v>
      </c>
      <c r="E328" s="10">
        <v>1</v>
      </c>
      <c r="F328" s="29">
        <v>43593.24</v>
      </c>
      <c r="G328" s="7" t="s">
        <v>965</v>
      </c>
      <c r="H328" s="26" t="s">
        <v>966</v>
      </c>
    </row>
    <row r="329" spans="1:8" ht="60" hidden="1" x14ac:dyDescent="0.25">
      <c r="A329" s="7">
        <v>327</v>
      </c>
      <c r="B329" s="8" t="s">
        <v>534</v>
      </c>
      <c r="C329" s="8" t="s">
        <v>532</v>
      </c>
      <c r="D329" s="9" t="s">
        <v>176</v>
      </c>
      <c r="E329" s="10">
        <v>1</v>
      </c>
      <c r="F329" s="29">
        <v>43593.24</v>
      </c>
      <c r="G329" s="7" t="s">
        <v>965</v>
      </c>
      <c r="H329" s="26" t="s">
        <v>966</v>
      </c>
    </row>
    <row r="330" spans="1:8" ht="60" hidden="1" x14ac:dyDescent="0.25">
      <c r="A330" s="7">
        <v>328</v>
      </c>
      <c r="B330" s="8" t="s">
        <v>535</v>
      </c>
      <c r="C330" s="8" t="s">
        <v>532</v>
      </c>
      <c r="D330" s="9" t="s">
        <v>176</v>
      </c>
      <c r="E330" s="10">
        <v>1</v>
      </c>
      <c r="F330" s="29">
        <v>43593.24</v>
      </c>
      <c r="G330" s="7" t="s">
        <v>965</v>
      </c>
      <c r="H330" s="26" t="s">
        <v>966</v>
      </c>
    </row>
    <row r="331" spans="1:8" ht="60" hidden="1" x14ac:dyDescent="0.25">
      <c r="A331" s="7">
        <v>329</v>
      </c>
      <c r="B331" s="8" t="s">
        <v>536</v>
      </c>
      <c r="C331" s="8" t="s">
        <v>532</v>
      </c>
      <c r="D331" s="9" t="s">
        <v>176</v>
      </c>
      <c r="E331" s="10">
        <v>1</v>
      </c>
      <c r="F331" s="29">
        <v>43593.24</v>
      </c>
      <c r="G331" s="7" t="s">
        <v>965</v>
      </c>
      <c r="H331" s="26" t="s">
        <v>966</v>
      </c>
    </row>
    <row r="332" spans="1:8" ht="60" hidden="1" x14ac:dyDescent="0.25">
      <c r="A332" s="7">
        <v>330</v>
      </c>
      <c r="B332" s="8" t="s">
        <v>537</v>
      </c>
      <c r="C332" s="8" t="s">
        <v>532</v>
      </c>
      <c r="D332" s="9" t="s">
        <v>176</v>
      </c>
      <c r="E332" s="10">
        <v>1</v>
      </c>
      <c r="F332" s="29">
        <v>43593.24</v>
      </c>
      <c r="G332" s="7" t="s">
        <v>965</v>
      </c>
      <c r="H332" s="26" t="s">
        <v>966</v>
      </c>
    </row>
    <row r="333" spans="1:8" ht="60" hidden="1" x14ac:dyDescent="0.25">
      <c r="A333" s="7">
        <v>331</v>
      </c>
      <c r="B333" s="8" t="s">
        <v>538</v>
      </c>
      <c r="C333" s="8" t="s">
        <v>532</v>
      </c>
      <c r="D333" s="9" t="s">
        <v>176</v>
      </c>
      <c r="E333" s="10">
        <v>1</v>
      </c>
      <c r="F333" s="29">
        <v>43593.24</v>
      </c>
      <c r="G333" s="7" t="s">
        <v>965</v>
      </c>
      <c r="H333" s="26" t="s">
        <v>966</v>
      </c>
    </row>
    <row r="334" spans="1:8" ht="60" hidden="1" x14ac:dyDescent="0.25">
      <c r="A334" s="7">
        <v>332</v>
      </c>
      <c r="B334" s="8" t="s">
        <v>539</v>
      </c>
      <c r="C334" s="8" t="s">
        <v>532</v>
      </c>
      <c r="D334" s="9" t="s">
        <v>176</v>
      </c>
      <c r="E334" s="10">
        <v>1</v>
      </c>
      <c r="F334" s="29">
        <v>43593.24</v>
      </c>
      <c r="G334" s="7" t="s">
        <v>965</v>
      </c>
      <c r="H334" s="26" t="s">
        <v>966</v>
      </c>
    </row>
    <row r="335" spans="1:8" ht="60" hidden="1" x14ac:dyDescent="0.25">
      <c r="A335" s="7">
        <v>333</v>
      </c>
      <c r="B335" s="8" t="s">
        <v>540</v>
      </c>
      <c r="C335" s="8" t="s">
        <v>532</v>
      </c>
      <c r="D335" s="9" t="s">
        <v>176</v>
      </c>
      <c r="E335" s="10">
        <v>1</v>
      </c>
      <c r="F335" s="29">
        <v>43593.24</v>
      </c>
      <c r="G335" s="7" t="s">
        <v>965</v>
      </c>
      <c r="H335" s="26" t="s">
        <v>966</v>
      </c>
    </row>
    <row r="336" spans="1:8" ht="60" hidden="1" x14ac:dyDescent="0.25">
      <c r="A336" s="7">
        <v>334</v>
      </c>
      <c r="B336" s="8" t="s">
        <v>541</v>
      </c>
      <c r="C336" s="8" t="s">
        <v>532</v>
      </c>
      <c r="D336" s="9" t="s">
        <v>176</v>
      </c>
      <c r="E336" s="10">
        <v>1</v>
      </c>
      <c r="F336" s="29">
        <v>43593.24</v>
      </c>
      <c r="G336" s="7" t="s">
        <v>965</v>
      </c>
      <c r="H336" s="26" t="s">
        <v>966</v>
      </c>
    </row>
    <row r="337" spans="1:8" ht="60" hidden="1" x14ac:dyDescent="0.25">
      <c r="A337" s="7">
        <v>335</v>
      </c>
      <c r="B337" s="8" t="s">
        <v>542</v>
      </c>
      <c r="C337" s="8" t="s">
        <v>532</v>
      </c>
      <c r="D337" s="9" t="s">
        <v>176</v>
      </c>
      <c r="E337" s="10">
        <v>1</v>
      </c>
      <c r="F337" s="29">
        <v>43593.24</v>
      </c>
      <c r="G337" s="7" t="s">
        <v>965</v>
      </c>
      <c r="H337" s="26" t="s">
        <v>966</v>
      </c>
    </row>
    <row r="338" spans="1:8" ht="60" hidden="1" x14ac:dyDescent="0.25">
      <c r="A338" s="7">
        <v>336</v>
      </c>
      <c r="B338" s="8" t="s">
        <v>543</v>
      </c>
      <c r="C338" s="8" t="s">
        <v>532</v>
      </c>
      <c r="D338" s="9" t="s">
        <v>176</v>
      </c>
      <c r="E338" s="10">
        <v>1</v>
      </c>
      <c r="F338" s="29">
        <v>43593.24</v>
      </c>
      <c r="G338" s="7" t="s">
        <v>965</v>
      </c>
      <c r="H338" s="26" t="s">
        <v>966</v>
      </c>
    </row>
    <row r="339" spans="1:8" ht="60" hidden="1" x14ac:dyDescent="0.25">
      <c r="A339" s="7">
        <v>337</v>
      </c>
      <c r="B339" s="8" t="s">
        <v>544</v>
      </c>
      <c r="C339" s="8" t="s">
        <v>532</v>
      </c>
      <c r="D339" s="9" t="s">
        <v>176</v>
      </c>
      <c r="E339" s="10">
        <v>1</v>
      </c>
      <c r="F339" s="29">
        <v>43593.24</v>
      </c>
      <c r="G339" s="7" t="s">
        <v>965</v>
      </c>
      <c r="H339" s="26" t="s">
        <v>966</v>
      </c>
    </row>
    <row r="340" spans="1:8" ht="60" hidden="1" x14ac:dyDescent="0.25">
      <c r="A340" s="7">
        <v>338</v>
      </c>
      <c r="B340" s="8" t="s">
        <v>545</v>
      </c>
      <c r="C340" s="8" t="s">
        <v>532</v>
      </c>
      <c r="D340" s="9" t="s">
        <v>176</v>
      </c>
      <c r="E340" s="10">
        <v>1</v>
      </c>
      <c r="F340" s="29">
        <v>43593.24</v>
      </c>
      <c r="G340" s="7" t="s">
        <v>965</v>
      </c>
      <c r="H340" s="26" t="s">
        <v>966</v>
      </c>
    </row>
    <row r="341" spans="1:8" ht="60" hidden="1" x14ac:dyDescent="0.25">
      <c r="A341" s="7">
        <v>339</v>
      </c>
      <c r="B341" s="8" t="s">
        <v>546</v>
      </c>
      <c r="C341" s="8" t="s">
        <v>532</v>
      </c>
      <c r="D341" s="9" t="s">
        <v>176</v>
      </c>
      <c r="E341" s="10">
        <v>1</v>
      </c>
      <c r="F341" s="29">
        <v>43593.24</v>
      </c>
      <c r="G341" s="7" t="s">
        <v>965</v>
      </c>
      <c r="H341" s="26" t="s">
        <v>966</v>
      </c>
    </row>
    <row r="342" spans="1:8" ht="60" hidden="1" x14ac:dyDescent="0.25">
      <c r="A342" s="7">
        <v>340</v>
      </c>
      <c r="B342" s="8" t="s">
        <v>547</v>
      </c>
      <c r="C342" s="8" t="s">
        <v>532</v>
      </c>
      <c r="D342" s="9" t="s">
        <v>176</v>
      </c>
      <c r="E342" s="10">
        <v>1</v>
      </c>
      <c r="F342" s="29">
        <v>43593.24</v>
      </c>
      <c r="G342" s="7" t="s">
        <v>965</v>
      </c>
      <c r="H342" s="26" t="s">
        <v>966</v>
      </c>
    </row>
    <row r="343" spans="1:8" ht="60" hidden="1" x14ac:dyDescent="0.25">
      <c r="A343" s="7">
        <v>341</v>
      </c>
      <c r="B343" s="8" t="s">
        <v>548</v>
      </c>
      <c r="C343" s="8" t="s">
        <v>532</v>
      </c>
      <c r="D343" s="9" t="s">
        <v>176</v>
      </c>
      <c r="E343" s="10">
        <v>1</v>
      </c>
      <c r="F343" s="29">
        <v>43593.24</v>
      </c>
      <c r="G343" s="7" t="s">
        <v>965</v>
      </c>
      <c r="H343" s="26" t="s">
        <v>966</v>
      </c>
    </row>
    <row r="344" spans="1:8" ht="60" hidden="1" x14ac:dyDescent="0.25">
      <c r="A344" s="7">
        <v>342</v>
      </c>
      <c r="B344" s="8" t="s">
        <v>549</v>
      </c>
      <c r="C344" s="8" t="s">
        <v>532</v>
      </c>
      <c r="D344" s="9" t="s">
        <v>176</v>
      </c>
      <c r="E344" s="10">
        <v>1</v>
      </c>
      <c r="F344" s="29">
        <v>43593.24</v>
      </c>
      <c r="G344" s="7" t="s">
        <v>965</v>
      </c>
      <c r="H344" s="26" t="s">
        <v>966</v>
      </c>
    </row>
    <row r="345" spans="1:8" ht="60" hidden="1" x14ac:dyDescent="0.25">
      <c r="A345" s="7">
        <v>343</v>
      </c>
      <c r="B345" s="8" t="s">
        <v>550</v>
      </c>
      <c r="C345" s="8" t="s">
        <v>532</v>
      </c>
      <c r="D345" s="9" t="s">
        <v>176</v>
      </c>
      <c r="E345" s="10">
        <v>1</v>
      </c>
      <c r="F345" s="29">
        <v>43593.24</v>
      </c>
      <c r="G345" s="7" t="s">
        <v>965</v>
      </c>
      <c r="H345" s="26" t="s">
        <v>966</v>
      </c>
    </row>
    <row r="346" spans="1:8" ht="60" hidden="1" x14ac:dyDescent="0.25">
      <c r="A346" s="7">
        <v>344</v>
      </c>
      <c r="B346" s="8" t="s">
        <v>551</v>
      </c>
      <c r="C346" s="8" t="s">
        <v>532</v>
      </c>
      <c r="D346" s="9" t="s">
        <v>176</v>
      </c>
      <c r="E346" s="10">
        <v>1</v>
      </c>
      <c r="F346" s="29">
        <v>43593.24</v>
      </c>
      <c r="G346" s="7" t="s">
        <v>965</v>
      </c>
      <c r="H346" s="26" t="s">
        <v>966</v>
      </c>
    </row>
    <row r="347" spans="1:8" ht="60" hidden="1" x14ac:dyDescent="0.25">
      <c r="A347" s="7">
        <v>345</v>
      </c>
      <c r="B347" s="8" t="s">
        <v>552</v>
      </c>
      <c r="C347" s="8" t="s">
        <v>532</v>
      </c>
      <c r="D347" s="9" t="s">
        <v>176</v>
      </c>
      <c r="E347" s="10">
        <v>1</v>
      </c>
      <c r="F347" s="29">
        <v>43593.24</v>
      </c>
      <c r="G347" s="7" t="s">
        <v>965</v>
      </c>
      <c r="H347" s="26" t="s">
        <v>966</v>
      </c>
    </row>
    <row r="348" spans="1:8" ht="60" hidden="1" x14ac:dyDescent="0.25">
      <c r="A348" s="7">
        <v>346</v>
      </c>
      <c r="B348" s="8" t="s">
        <v>553</v>
      </c>
      <c r="C348" s="8" t="s">
        <v>532</v>
      </c>
      <c r="D348" s="9" t="s">
        <v>176</v>
      </c>
      <c r="E348" s="10">
        <v>1</v>
      </c>
      <c r="F348" s="29">
        <v>43593.24</v>
      </c>
      <c r="G348" s="7" t="s">
        <v>965</v>
      </c>
      <c r="H348" s="26" t="s">
        <v>966</v>
      </c>
    </row>
    <row r="349" spans="1:8" ht="60" hidden="1" x14ac:dyDescent="0.25">
      <c r="A349" s="7">
        <v>347</v>
      </c>
      <c r="B349" s="8" t="s">
        <v>554</v>
      </c>
      <c r="C349" s="8" t="s">
        <v>532</v>
      </c>
      <c r="D349" s="9" t="s">
        <v>176</v>
      </c>
      <c r="E349" s="10">
        <v>1</v>
      </c>
      <c r="F349" s="29">
        <v>43593.24</v>
      </c>
      <c r="G349" s="7" t="s">
        <v>965</v>
      </c>
      <c r="H349" s="26" t="s">
        <v>966</v>
      </c>
    </row>
    <row r="350" spans="1:8" ht="60" hidden="1" x14ac:dyDescent="0.25">
      <c r="A350" s="7">
        <v>348</v>
      </c>
      <c r="B350" s="8" t="s">
        <v>555</v>
      </c>
      <c r="C350" s="8" t="s">
        <v>532</v>
      </c>
      <c r="D350" s="9" t="s">
        <v>176</v>
      </c>
      <c r="E350" s="10">
        <v>1</v>
      </c>
      <c r="F350" s="29">
        <v>43593.24</v>
      </c>
      <c r="G350" s="7" t="s">
        <v>965</v>
      </c>
      <c r="H350" s="26" t="s">
        <v>966</v>
      </c>
    </row>
    <row r="351" spans="1:8" ht="60" hidden="1" x14ac:dyDescent="0.25">
      <c r="A351" s="7">
        <v>349</v>
      </c>
      <c r="B351" s="8" t="s">
        <v>556</v>
      </c>
      <c r="C351" s="8" t="s">
        <v>532</v>
      </c>
      <c r="D351" s="9" t="s">
        <v>176</v>
      </c>
      <c r="E351" s="10">
        <v>1</v>
      </c>
      <c r="F351" s="29">
        <v>43593.24</v>
      </c>
      <c r="G351" s="7" t="s">
        <v>965</v>
      </c>
      <c r="H351" s="26" t="s">
        <v>966</v>
      </c>
    </row>
    <row r="352" spans="1:8" ht="60" hidden="1" x14ac:dyDescent="0.25">
      <c r="A352" s="7">
        <v>350</v>
      </c>
      <c r="B352" s="8" t="s">
        <v>557</v>
      </c>
      <c r="C352" s="8" t="s">
        <v>532</v>
      </c>
      <c r="D352" s="9" t="s">
        <v>176</v>
      </c>
      <c r="E352" s="10">
        <v>1</v>
      </c>
      <c r="F352" s="29">
        <v>43593.24</v>
      </c>
      <c r="G352" s="7" t="s">
        <v>965</v>
      </c>
      <c r="H352" s="26" t="s">
        <v>966</v>
      </c>
    </row>
    <row r="353" spans="1:8" ht="60" hidden="1" x14ac:dyDescent="0.25">
      <c r="A353" s="7">
        <v>351</v>
      </c>
      <c r="B353" s="8" t="s">
        <v>558</v>
      </c>
      <c r="C353" s="8" t="s">
        <v>532</v>
      </c>
      <c r="D353" s="9" t="s">
        <v>176</v>
      </c>
      <c r="E353" s="10">
        <v>1</v>
      </c>
      <c r="F353" s="29">
        <v>43593.24</v>
      </c>
      <c r="G353" s="7" t="s">
        <v>965</v>
      </c>
      <c r="H353" s="26" t="s">
        <v>966</v>
      </c>
    </row>
    <row r="354" spans="1:8" ht="60" hidden="1" x14ac:dyDescent="0.25">
      <c r="A354" s="7">
        <v>352</v>
      </c>
      <c r="B354" s="8" t="s">
        <v>559</v>
      </c>
      <c r="C354" s="8" t="s">
        <v>532</v>
      </c>
      <c r="D354" s="9" t="s">
        <v>176</v>
      </c>
      <c r="E354" s="10">
        <v>1</v>
      </c>
      <c r="F354" s="29">
        <v>43593.24</v>
      </c>
      <c r="G354" s="7" t="s">
        <v>965</v>
      </c>
      <c r="H354" s="26" t="s">
        <v>966</v>
      </c>
    </row>
    <row r="355" spans="1:8" ht="60" hidden="1" x14ac:dyDescent="0.25">
      <c r="A355" s="7">
        <v>353</v>
      </c>
      <c r="B355" s="8" t="s">
        <v>560</v>
      </c>
      <c r="C355" s="8" t="s">
        <v>532</v>
      </c>
      <c r="D355" s="9" t="s">
        <v>176</v>
      </c>
      <c r="E355" s="10">
        <v>1</v>
      </c>
      <c r="F355" s="29">
        <v>43593.24</v>
      </c>
      <c r="G355" s="7" t="s">
        <v>965</v>
      </c>
      <c r="H355" s="26" t="s">
        <v>966</v>
      </c>
    </row>
    <row r="356" spans="1:8" ht="60" hidden="1" x14ac:dyDescent="0.25">
      <c r="A356" s="7">
        <v>354</v>
      </c>
      <c r="B356" s="8" t="s">
        <v>561</v>
      </c>
      <c r="C356" s="8" t="s">
        <v>532</v>
      </c>
      <c r="D356" s="9" t="s">
        <v>176</v>
      </c>
      <c r="E356" s="10">
        <v>1</v>
      </c>
      <c r="F356" s="29">
        <v>43593.24</v>
      </c>
      <c r="G356" s="7" t="s">
        <v>965</v>
      </c>
      <c r="H356" s="26" t="s">
        <v>966</v>
      </c>
    </row>
    <row r="357" spans="1:8" ht="60" hidden="1" x14ac:dyDescent="0.25">
      <c r="A357" s="7">
        <v>355</v>
      </c>
      <c r="B357" s="8" t="s">
        <v>562</v>
      </c>
      <c r="C357" s="8" t="s">
        <v>532</v>
      </c>
      <c r="D357" s="9" t="s">
        <v>176</v>
      </c>
      <c r="E357" s="10">
        <v>1</v>
      </c>
      <c r="F357" s="29">
        <v>43593.24</v>
      </c>
      <c r="G357" s="7" t="s">
        <v>965</v>
      </c>
      <c r="H357" s="26" t="s">
        <v>966</v>
      </c>
    </row>
    <row r="358" spans="1:8" ht="30" hidden="1" x14ac:dyDescent="0.25">
      <c r="A358" s="7">
        <v>356</v>
      </c>
      <c r="B358" s="8" t="s">
        <v>563</v>
      </c>
      <c r="C358" s="8" t="s">
        <v>564</v>
      </c>
      <c r="D358" s="9" t="s">
        <v>176</v>
      </c>
      <c r="E358" s="10">
        <v>1</v>
      </c>
      <c r="F358" s="29">
        <v>6921.33</v>
      </c>
      <c r="G358" s="7" t="s">
        <v>965</v>
      </c>
      <c r="H358" s="26" t="s">
        <v>966</v>
      </c>
    </row>
    <row r="359" spans="1:8" ht="30" hidden="1" x14ac:dyDescent="0.25">
      <c r="A359" s="7">
        <v>357</v>
      </c>
      <c r="B359" s="8" t="s">
        <v>565</v>
      </c>
      <c r="C359" s="8" t="s">
        <v>564</v>
      </c>
      <c r="D359" s="9" t="s">
        <v>176</v>
      </c>
      <c r="E359" s="10">
        <v>1</v>
      </c>
      <c r="F359" s="29">
        <v>6921.33</v>
      </c>
      <c r="G359" s="7" t="s">
        <v>965</v>
      </c>
      <c r="H359" s="26" t="s">
        <v>966</v>
      </c>
    </row>
    <row r="360" spans="1:8" ht="30" hidden="1" x14ac:dyDescent="0.25">
      <c r="A360" s="7">
        <v>358</v>
      </c>
      <c r="B360" s="8" t="s">
        <v>566</v>
      </c>
      <c r="C360" s="8" t="s">
        <v>564</v>
      </c>
      <c r="D360" s="9" t="s">
        <v>176</v>
      </c>
      <c r="E360" s="10">
        <v>1</v>
      </c>
      <c r="F360" s="29">
        <v>6921.33</v>
      </c>
      <c r="G360" s="7" t="s">
        <v>965</v>
      </c>
      <c r="H360" s="26" t="s">
        <v>966</v>
      </c>
    </row>
    <row r="361" spans="1:8" ht="30" hidden="1" x14ac:dyDescent="0.25">
      <c r="A361" s="7">
        <v>359</v>
      </c>
      <c r="B361" s="8" t="s">
        <v>567</v>
      </c>
      <c r="C361" s="8" t="s">
        <v>564</v>
      </c>
      <c r="D361" s="9" t="s">
        <v>176</v>
      </c>
      <c r="E361" s="10">
        <v>1</v>
      </c>
      <c r="F361" s="29">
        <v>6921.33</v>
      </c>
      <c r="G361" s="7" t="s">
        <v>965</v>
      </c>
      <c r="H361" s="26" t="s">
        <v>966</v>
      </c>
    </row>
    <row r="362" spans="1:8" ht="30" hidden="1" x14ac:dyDescent="0.25">
      <c r="A362" s="7">
        <v>360</v>
      </c>
      <c r="B362" s="8" t="s">
        <v>568</v>
      </c>
      <c r="C362" s="8" t="s">
        <v>564</v>
      </c>
      <c r="D362" s="9" t="s">
        <v>176</v>
      </c>
      <c r="E362" s="10">
        <v>1</v>
      </c>
      <c r="F362" s="29">
        <v>6921.33</v>
      </c>
      <c r="G362" s="7" t="s">
        <v>965</v>
      </c>
      <c r="H362" s="26" t="s">
        <v>966</v>
      </c>
    </row>
    <row r="363" spans="1:8" ht="30" hidden="1" x14ac:dyDescent="0.25">
      <c r="A363" s="7">
        <v>361</v>
      </c>
      <c r="B363" s="8" t="s">
        <v>569</v>
      </c>
      <c r="C363" s="8" t="s">
        <v>564</v>
      </c>
      <c r="D363" s="9" t="s">
        <v>176</v>
      </c>
      <c r="E363" s="10">
        <v>1</v>
      </c>
      <c r="F363" s="29">
        <v>6921.33</v>
      </c>
      <c r="G363" s="7" t="s">
        <v>965</v>
      </c>
      <c r="H363" s="26" t="s">
        <v>966</v>
      </c>
    </row>
    <row r="364" spans="1:8" ht="30" hidden="1" x14ac:dyDescent="0.25">
      <c r="A364" s="7">
        <v>362</v>
      </c>
      <c r="B364" s="8" t="s">
        <v>570</v>
      </c>
      <c r="C364" s="8" t="s">
        <v>564</v>
      </c>
      <c r="D364" s="9" t="s">
        <v>176</v>
      </c>
      <c r="E364" s="10">
        <v>1</v>
      </c>
      <c r="F364" s="29">
        <v>6921.33</v>
      </c>
      <c r="G364" s="7" t="s">
        <v>965</v>
      </c>
      <c r="H364" s="26" t="s">
        <v>966</v>
      </c>
    </row>
    <row r="365" spans="1:8" ht="30" hidden="1" x14ac:dyDescent="0.25">
      <c r="A365" s="7">
        <v>363</v>
      </c>
      <c r="B365" s="8" t="s">
        <v>571</v>
      </c>
      <c r="C365" s="8" t="s">
        <v>564</v>
      </c>
      <c r="D365" s="9" t="s">
        <v>176</v>
      </c>
      <c r="E365" s="10">
        <v>1</v>
      </c>
      <c r="F365" s="29">
        <v>6921.33</v>
      </c>
      <c r="G365" s="7" t="s">
        <v>965</v>
      </c>
      <c r="H365" s="26" t="s">
        <v>966</v>
      </c>
    </row>
    <row r="366" spans="1:8" ht="30" hidden="1" x14ac:dyDescent="0.25">
      <c r="A366" s="7">
        <v>364</v>
      </c>
      <c r="B366" s="8" t="s">
        <v>572</v>
      </c>
      <c r="C366" s="8" t="s">
        <v>564</v>
      </c>
      <c r="D366" s="9" t="s">
        <v>176</v>
      </c>
      <c r="E366" s="10">
        <v>1</v>
      </c>
      <c r="F366" s="29">
        <v>6921.33</v>
      </c>
      <c r="G366" s="7" t="s">
        <v>965</v>
      </c>
      <c r="H366" s="26" t="s">
        <v>966</v>
      </c>
    </row>
    <row r="367" spans="1:8" ht="30" hidden="1" x14ac:dyDescent="0.25">
      <c r="A367" s="7">
        <v>365</v>
      </c>
      <c r="B367" s="8" t="s">
        <v>573</v>
      </c>
      <c r="C367" s="8" t="s">
        <v>564</v>
      </c>
      <c r="D367" s="9" t="s">
        <v>176</v>
      </c>
      <c r="E367" s="10">
        <v>1</v>
      </c>
      <c r="F367" s="29">
        <v>6921.33</v>
      </c>
      <c r="G367" s="7" t="s">
        <v>965</v>
      </c>
      <c r="H367" s="26" t="s">
        <v>966</v>
      </c>
    </row>
    <row r="368" spans="1:8" ht="45" hidden="1" x14ac:dyDescent="0.25">
      <c r="A368" s="7">
        <v>366</v>
      </c>
      <c r="B368" s="8" t="s">
        <v>574</v>
      </c>
      <c r="C368" s="8" t="s">
        <v>575</v>
      </c>
      <c r="D368" s="9" t="s">
        <v>176</v>
      </c>
      <c r="E368" s="10">
        <v>1</v>
      </c>
      <c r="F368" s="29">
        <v>1166.81</v>
      </c>
      <c r="G368" s="7" t="s">
        <v>965</v>
      </c>
      <c r="H368" s="26" t="s">
        <v>966</v>
      </c>
    </row>
    <row r="369" spans="1:8" ht="45" hidden="1" x14ac:dyDescent="0.25">
      <c r="A369" s="7">
        <v>367</v>
      </c>
      <c r="B369" s="8" t="s">
        <v>576</v>
      </c>
      <c r="C369" s="8" t="s">
        <v>575</v>
      </c>
      <c r="D369" s="9" t="s">
        <v>176</v>
      </c>
      <c r="E369" s="10">
        <v>1</v>
      </c>
      <c r="F369" s="29">
        <v>1166.81</v>
      </c>
      <c r="G369" s="7" t="s">
        <v>965</v>
      </c>
      <c r="H369" s="26" t="s">
        <v>966</v>
      </c>
    </row>
    <row r="370" spans="1:8" ht="45" hidden="1" x14ac:dyDescent="0.25">
      <c r="A370" s="7">
        <v>368</v>
      </c>
      <c r="B370" s="8" t="s">
        <v>577</v>
      </c>
      <c r="C370" s="8" t="s">
        <v>575</v>
      </c>
      <c r="D370" s="9" t="s">
        <v>176</v>
      </c>
      <c r="E370" s="10">
        <v>1</v>
      </c>
      <c r="F370" s="29">
        <v>1166.81</v>
      </c>
      <c r="G370" s="7" t="s">
        <v>965</v>
      </c>
      <c r="H370" s="26" t="s">
        <v>966</v>
      </c>
    </row>
    <row r="371" spans="1:8" ht="45" hidden="1" x14ac:dyDescent="0.25">
      <c r="A371" s="7">
        <v>369</v>
      </c>
      <c r="B371" s="8" t="s">
        <v>578</v>
      </c>
      <c r="C371" s="8" t="s">
        <v>575</v>
      </c>
      <c r="D371" s="9" t="s">
        <v>176</v>
      </c>
      <c r="E371" s="10">
        <v>1</v>
      </c>
      <c r="F371" s="29">
        <v>1166.81</v>
      </c>
      <c r="G371" s="7" t="s">
        <v>965</v>
      </c>
      <c r="H371" s="26" t="s">
        <v>966</v>
      </c>
    </row>
    <row r="372" spans="1:8" ht="45" hidden="1" x14ac:dyDescent="0.25">
      <c r="A372" s="7">
        <v>370</v>
      </c>
      <c r="B372" s="8" t="s">
        <v>579</v>
      </c>
      <c r="C372" s="8" t="s">
        <v>575</v>
      </c>
      <c r="D372" s="9" t="s">
        <v>176</v>
      </c>
      <c r="E372" s="10">
        <v>1</v>
      </c>
      <c r="F372" s="29">
        <v>1166.81</v>
      </c>
      <c r="G372" s="7" t="s">
        <v>965</v>
      </c>
      <c r="H372" s="26" t="s">
        <v>966</v>
      </c>
    </row>
    <row r="373" spans="1:8" ht="30" hidden="1" x14ac:dyDescent="0.25">
      <c r="A373" s="7">
        <v>371</v>
      </c>
      <c r="B373" s="8" t="s">
        <v>580</v>
      </c>
      <c r="C373" s="8" t="s">
        <v>581</v>
      </c>
      <c r="D373" s="9" t="s">
        <v>176</v>
      </c>
      <c r="E373" s="10">
        <v>1</v>
      </c>
      <c r="F373" s="29">
        <v>30034.16</v>
      </c>
      <c r="G373" s="7" t="s">
        <v>965</v>
      </c>
      <c r="H373" s="26" t="s">
        <v>966</v>
      </c>
    </row>
    <row r="374" spans="1:8" ht="30" hidden="1" x14ac:dyDescent="0.25">
      <c r="A374" s="7">
        <v>372</v>
      </c>
      <c r="B374" s="8" t="s">
        <v>582</v>
      </c>
      <c r="C374" s="8" t="s">
        <v>581</v>
      </c>
      <c r="D374" s="9" t="s">
        <v>176</v>
      </c>
      <c r="E374" s="10">
        <v>1</v>
      </c>
      <c r="F374" s="29">
        <v>30034.16</v>
      </c>
      <c r="G374" s="7" t="s">
        <v>965</v>
      </c>
      <c r="H374" s="26" t="s">
        <v>966</v>
      </c>
    </row>
    <row r="375" spans="1:8" ht="30" hidden="1" x14ac:dyDescent="0.25">
      <c r="A375" s="7">
        <v>373</v>
      </c>
      <c r="B375" s="8" t="s">
        <v>583</v>
      </c>
      <c r="C375" s="8" t="s">
        <v>581</v>
      </c>
      <c r="D375" s="9" t="s">
        <v>176</v>
      </c>
      <c r="E375" s="10">
        <v>1</v>
      </c>
      <c r="F375" s="29">
        <v>30034.16</v>
      </c>
      <c r="G375" s="7" t="s">
        <v>965</v>
      </c>
      <c r="H375" s="26" t="s">
        <v>966</v>
      </c>
    </row>
    <row r="376" spans="1:8" ht="30" hidden="1" x14ac:dyDescent="0.25">
      <c r="A376" s="7">
        <v>374</v>
      </c>
      <c r="B376" s="8" t="s">
        <v>584</v>
      </c>
      <c r="C376" s="8" t="s">
        <v>581</v>
      </c>
      <c r="D376" s="9" t="s">
        <v>176</v>
      </c>
      <c r="E376" s="10">
        <v>1</v>
      </c>
      <c r="F376" s="29">
        <v>30034.16</v>
      </c>
      <c r="G376" s="7" t="s">
        <v>965</v>
      </c>
      <c r="H376" s="26" t="s">
        <v>966</v>
      </c>
    </row>
    <row r="377" spans="1:8" ht="30" hidden="1" x14ac:dyDescent="0.25">
      <c r="A377" s="7">
        <v>375</v>
      </c>
      <c r="B377" s="8" t="s">
        <v>585</v>
      </c>
      <c r="C377" s="8" t="s">
        <v>581</v>
      </c>
      <c r="D377" s="9" t="s">
        <v>176</v>
      </c>
      <c r="E377" s="10">
        <v>1</v>
      </c>
      <c r="F377" s="29">
        <v>30034.16</v>
      </c>
      <c r="G377" s="7" t="s">
        <v>965</v>
      </c>
      <c r="H377" s="26" t="s">
        <v>966</v>
      </c>
    </row>
    <row r="378" spans="1:8" ht="30" hidden="1" x14ac:dyDescent="0.25">
      <c r="A378" s="7">
        <v>376</v>
      </c>
      <c r="B378" s="8" t="s">
        <v>586</v>
      </c>
      <c r="C378" s="8" t="s">
        <v>581</v>
      </c>
      <c r="D378" s="9" t="s">
        <v>176</v>
      </c>
      <c r="E378" s="10">
        <v>1</v>
      </c>
      <c r="F378" s="29">
        <v>30034.16</v>
      </c>
      <c r="G378" s="7" t="s">
        <v>965</v>
      </c>
      <c r="H378" s="26" t="s">
        <v>966</v>
      </c>
    </row>
    <row r="379" spans="1:8" ht="30" hidden="1" x14ac:dyDescent="0.25">
      <c r="A379" s="7">
        <v>377</v>
      </c>
      <c r="B379" s="8" t="s">
        <v>587</v>
      </c>
      <c r="C379" s="8" t="s">
        <v>581</v>
      </c>
      <c r="D379" s="9" t="s">
        <v>176</v>
      </c>
      <c r="E379" s="10">
        <v>1</v>
      </c>
      <c r="F379" s="29">
        <v>30034.16</v>
      </c>
      <c r="G379" s="7" t="s">
        <v>965</v>
      </c>
      <c r="H379" s="26" t="s">
        <v>966</v>
      </c>
    </row>
    <row r="380" spans="1:8" ht="30" hidden="1" x14ac:dyDescent="0.25">
      <c r="A380" s="7">
        <v>378</v>
      </c>
      <c r="B380" s="8" t="s">
        <v>588</v>
      </c>
      <c r="C380" s="8" t="s">
        <v>581</v>
      </c>
      <c r="D380" s="9" t="s">
        <v>176</v>
      </c>
      <c r="E380" s="10">
        <v>1</v>
      </c>
      <c r="F380" s="29">
        <v>30034.16</v>
      </c>
      <c r="G380" s="7" t="s">
        <v>965</v>
      </c>
      <c r="H380" s="26" t="s">
        <v>966</v>
      </c>
    </row>
    <row r="381" spans="1:8" ht="30" hidden="1" x14ac:dyDescent="0.25">
      <c r="A381" s="7">
        <v>379</v>
      </c>
      <c r="B381" s="8" t="s">
        <v>589</v>
      </c>
      <c r="C381" s="8" t="s">
        <v>581</v>
      </c>
      <c r="D381" s="9" t="s">
        <v>176</v>
      </c>
      <c r="E381" s="10">
        <v>1</v>
      </c>
      <c r="F381" s="29">
        <v>30034.16</v>
      </c>
      <c r="G381" s="7" t="s">
        <v>965</v>
      </c>
      <c r="H381" s="26" t="s">
        <v>966</v>
      </c>
    </row>
    <row r="382" spans="1:8" ht="30" hidden="1" x14ac:dyDescent="0.25">
      <c r="A382" s="7">
        <v>380</v>
      </c>
      <c r="B382" s="8" t="s">
        <v>590</v>
      </c>
      <c r="C382" s="8" t="s">
        <v>581</v>
      </c>
      <c r="D382" s="9" t="s">
        <v>176</v>
      </c>
      <c r="E382" s="10">
        <v>1</v>
      </c>
      <c r="F382" s="29">
        <v>30034.16</v>
      </c>
      <c r="G382" s="7" t="s">
        <v>965</v>
      </c>
      <c r="H382" s="26" t="s">
        <v>966</v>
      </c>
    </row>
    <row r="383" spans="1:8" ht="30" hidden="1" x14ac:dyDescent="0.25">
      <c r="A383" s="7">
        <v>381</v>
      </c>
      <c r="B383" s="8" t="s">
        <v>591</v>
      </c>
      <c r="C383" s="8" t="s">
        <v>581</v>
      </c>
      <c r="D383" s="9" t="s">
        <v>176</v>
      </c>
      <c r="E383" s="10">
        <v>1</v>
      </c>
      <c r="F383" s="29">
        <v>30034.16</v>
      </c>
      <c r="G383" s="7" t="s">
        <v>965</v>
      </c>
      <c r="H383" s="26" t="s">
        <v>966</v>
      </c>
    </row>
    <row r="384" spans="1:8" ht="30" hidden="1" x14ac:dyDescent="0.25">
      <c r="A384" s="7">
        <v>382</v>
      </c>
      <c r="B384" s="8" t="s">
        <v>592</v>
      </c>
      <c r="C384" s="8" t="s">
        <v>581</v>
      </c>
      <c r="D384" s="9" t="s">
        <v>176</v>
      </c>
      <c r="E384" s="10">
        <v>1</v>
      </c>
      <c r="F384" s="29">
        <v>30034.16</v>
      </c>
      <c r="G384" s="7" t="s">
        <v>965</v>
      </c>
      <c r="H384" s="26" t="s">
        <v>966</v>
      </c>
    </row>
    <row r="385" spans="1:8" ht="30" hidden="1" x14ac:dyDescent="0.25">
      <c r="A385" s="7">
        <v>383</v>
      </c>
      <c r="B385" s="8" t="s">
        <v>593</v>
      </c>
      <c r="C385" s="8" t="s">
        <v>581</v>
      </c>
      <c r="D385" s="9" t="s">
        <v>176</v>
      </c>
      <c r="E385" s="10">
        <v>1</v>
      </c>
      <c r="F385" s="29">
        <v>30034.16</v>
      </c>
      <c r="G385" s="7" t="s">
        <v>965</v>
      </c>
      <c r="H385" s="26" t="s">
        <v>966</v>
      </c>
    </row>
    <row r="386" spans="1:8" ht="30" hidden="1" x14ac:dyDescent="0.25">
      <c r="A386" s="7">
        <v>384</v>
      </c>
      <c r="B386" s="8" t="s">
        <v>594</v>
      </c>
      <c r="C386" s="8" t="s">
        <v>581</v>
      </c>
      <c r="D386" s="9" t="s">
        <v>176</v>
      </c>
      <c r="E386" s="10">
        <v>1</v>
      </c>
      <c r="F386" s="29">
        <v>30034.16</v>
      </c>
      <c r="G386" s="7" t="s">
        <v>965</v>
      </c>
      <c r="H386" s="26" t="s">
        <v>966</v>
      </c>
    </row>
    <row r="387" spans="1:8" ht="30" hidden="1" x14ac:dyDescent="0.25">
      <c r="A387" s="7">
        <v>385</v>
      </c>
      <c r="B387" s="8" t="s">
        <v>595</v>
      </c>
      <c r="C387" s="8" t="s">
        <v>581</v>
      </c>
      <c r="D387" s="9" t="s">
        <v>176</v>
      </c>
      <c r="E387" s="10">
        <v>1</v>
      </c>
      <c r="F387" s="29">
        <v>30034.16</v>
      </c>
      <c r="G387" s="7" t="s">
        <v>965</v>
      </c>
      <c r="H387" s="26" t="s">
        <v>966</v>
      </c>
    </row>
    <row r="388" spans="1:8" ht="30" hidden="1" x14ac:dyDescent="0.25">
      <c r="A388" s="7">
        <v>386</v>
      </c>
      <c r="B388" s="8" t="s">
        <v>596</v>
      </c>
      <c r="C388" s="8" t="s">
        <v>581</v>
      </c>
      <c r="D388" s="9" t="s">
        <v>176</v>
      </c>
      <c r="E388" s="10">
        <v>1</v>
      </c>
      <c r="F388" s="29">
        <v>30034.16</v>
      </c>
      <c r="G388" s="7" t="s">
        <v>965</v>
      </c>
      <c r="H388" s="26" t="s">
        <v>966</v>
      </c>
    </row>
    <row r="389" spans="1:8" ht="30" hidden="1" x14ac:dyDescent="0.25">
      <c r="A389" s="7">
        <v>387</v>
      </c>
      <c r="B389" s="8" t="s">
        <v>597</v>
      </c>
      <c r="C389" s="8" t="s">
        <v>581</v>
      </c>
      <c r="D389" s="9" t="s">
        <v>176</v>
      </c>
      <c r="E389" s="10">
        <v>1</v>
      </c>
      <c r="F389" s="29">
        <v>30034.16</v>
      </c>
      <c r="G389" s="7" t="s">
        <v>965</v>
      </c>
      <c r="H389" s="26" t="s">
        <v>966</v>
      </c>
    </row>
    <row r="390" spans="1:8" ht="30" hidden="1" x14ac:dyDescent="0.25">
      <c r="A390" s="7">
        <v>388</v>
      </c>
      <c r="B390" s="8" t="s">
        <v>598</v>
      </c>
      <c r="C390" s="8" t="s">
        <v>581</v>
      </c>
      <c r="D390" s="9" t="s">
        <v>176</v>
      </c>
      <c r="E390" s="10">
        <v>1</v>
      </c>
      <c r="F390" s="29">
        <v>30034.16</v>
      </c>
      <c r="G390" s="7" t="s">
        <v>965</v>
      </c>
      <c r="H390" s="26" t="s">
        <v>966</v>
      </c>
    </row>
    <row r="391" spans="1:8" ht="30" hidden="1" x14ac:dyDescent="0.25">
      <c r="A391" s="7">
        <v>389</v>
      </c>
      <c r="B391" s="8" t="s">
        <v>599</v>
      </c>
      <c r="C391" s="8" t="s">
        <v>530</v>
      </c>
      <c r="D391" s="9" t="s">
        <v>176</v>
      </c>
      <c r="E391" s="10">
        <v>1</v>
      </c>
      <c r="F391" s="29">
        <v>21498.91</v>
      </c>
      <c r="G391" s="7" t="s">
        <v>965</v>
      </c>
      <c r="H391" s="26" t="s">
        <v>966</v>
      </c>
    </row>
    <row r="392" spans="1:8" ht="30" hidden="1" x14ac:dyDescent="0.25">
      <c r="A392" s="7">
        <v>390</v>
      </c>
      <c r="B392" s="8" t="s">
        <v>600</v>
      </c>
      <c r="C392" s="8" t="s">
        <v>601</v>
      </c>
      <c r="D392" s="9" t="s">
        <v>176</v>
      </c>
      <c r="E392" s="10">
        <v>1</v>
      </c>
      <c r="F392" s="29">
        <v>6122.14</v>
      </c>
      <c r="G392" s="7" t="s">
        <v>965</v>
      </c>
      <c r="H392" s="26" t="s">
        <v>966</v>
      </c>
    </row>
    <row r="393" spans="1:8" ht="30" hidden="1" x14ac:dyDescent="0.25">
      <c r="A393" s="7">
        <v>391</v>
      </c>
      <c r="B393" s="8" t="s">
        <v>602</v>
      </c>
      <c r="C393" s="8" t="s">
        <v>601</v>
      </c>
      <c r="D393" s="9" t="s">
        <v>176</v>
      </c>
      <c r="E393" s="10">
        <v>1</v>
      </c>
      <c r="F393" s="29">
        <v>6122.14</v>
      </c>
      <c r="G393" s="7" t="s">
        <v>965</v>
      </c>
      <c r="H393" s="26" t="s">
        <v>966</v>
      </c>
    </row>
    <row r="394" spans="1:8" ht="60" hidden="1" x14ac:dyDescent="0.25">
      <c r="A394" s="7">
        <v>392</v>
      </c>
      <c r="B394" s="4"/>
      <c r="C394" s="4" t="s">
        <v>532</v>
      </c>
      <c r="D394" s="5" t="s">
        <v>176</v>
      </c>
      <c r="E394" s="6">
        <v>1</v>
      </c>
      <c r="F394" s="30">
        <v>45467.75</v>
      </c>
      <c r="G394" s="7" t="s">
        <v>965</v>
      </c>
      <c r="H394" s="26" t="s">
        <v>966</v>
      </c>
    </row>
    <row r="395" spans="1:8" ht="60" hidden="1" x14ac:dyDescent="0.25">
      <c r="A395" s="7">
        <v>393</v>
      </c>
      <c r="B395" s="4"/>
      <c r="C395" s="4" t="s">
        <v>532</v>
      </c>
      <c r="D395" s="5" t="s">
        <v>176</v>
      </c>
      <c r="E395" s="6">
        <v>1</v>
      </c>
      <c r="F395" s="30">
        <v>45467.75</v>
      </c>
      <c r="G395" s="7" t="s">
        <v>965</v>
      </c>
      <c r="H395" s="26" t="s">
        <v>966</v>
      </c>
    </row>
    <row r="396" spans="1:8" ht="60" hidden="1" x14ac:dyDescent="0.25">
      <c r="A396" s="7">
        <v>394</v>
      </c>
      <c r="B396" s="4"/>
      <c r="C396" s="4" t="s">
        <v>532</v>
      </c>
      <c r="D396" s="5" t="s">
        <v>176</v>
      </c>
      <c r="E396" s="6">
        <v>1</v>
      </c>
      <c r="F396" s="30">
        <v>45467.75</v>
      </c>
      <c r="G396" s="7" t="s">
        <v>965</v>
      </c>
      <c r="H396" s="26" t="s">
        <v>966</v>
      </c>
    </row>
    <row r="397" spans="1:8" ht="60" hidden="1" x14ac:dyDescent="0.25">
      <c r="A397" s="7">
        <v>395</v>
      </c>
      <c r="B397" s="4"/>
      <c r="C397" s="4" t="s">
        <v>532</v>
      </c>
      <c r="D397" s="5" t="s">
        <v>176</v>
      </c>
      <c r="E397" s="6">
        <v>1</v>
      </c>
      <c r="F397" s="30">
        <v>45467.75</v>
      </c>
      <c r="G397" s="7" t="s">
        <v>965</v>
      </c>
      <c r="H397" s="26" t="s">
        <v>966</v>
      </c>
    </row>
    <row r="398" spans="1:8" ht="60" hidden="1" x14ac:dyDescent="0.25">
      <c r="A398" s="7">
        <v>396</v>
      </c>
      <c r="B398" s="4"/>
      <c r="C398" s="4" t="s">
        <v>532</v>
      </c>
      <c r="D398" s="5" t="s">
        <v>176</v>
      </c>
      <c r="E398" s="6">
        <v>1</v>
      </c>
      <c r="F398" s="30">
        <v>45467.75</v>
      </c>
      <c r="G398" s="7" t="s">
        <v>965</v>
      </c>
      <c r="H398" s="26" t="s">
        <v>966</v>
      </c>
    </row>
    <row r="399" spans="1:8" ht="60" hidden="1" x14ac:dyDescent="0.25">
      <c r="A399" s="7">
        <v>397</v>
      </c>
      <c r="B399" s="4"/>
      <c r="C399" s="4" t="s">
        <v>532</v>
      </c>
      <c r="D399" s="5" t="s">
        <v>176</v>
      </c>
      <c r="E399" s="6">
        <v>1</v>
      </c>
      <c r="F399" s="30">
        <v>45467.75</v>
      </c>
      <c r="G399" s="7" t="s">
        <v>965</v>
      </c>
      <c r="H399" s="26" t="s">
        <v>966</v>
      </c>
    </row>
    <row r="400" spans="1:8" ht="60" hidden="1" x14ac:dyDescent="0.25">
      <c r="A400" s="7">
        <v>398</v>
      </c>
      <c r="B400" s="13"/>
      <c r="C400" s="13" t="s">
        <v>532</v>
      </c>
      <c r="D400" s="14" t="s">
        <v>176</v>
      </c>
      <c r="E400" s="15">
        <v>1</v>
      </c>
      <c r="F400" s="31">
        <v>45467.75</v>
      </c>
      <c r="G400" s="7" t="s">
        <v>965</v>
      </c>
      <c r="H400" s="26" t="s">
        <v>966</v>
      </c>
    </row>
    <row r="401" spans="1:8" ht="60" hidden="1" x14ac:dyDescent="0.25">
      <c r="A401" s="7">
        <v>399</v>
      </c>
      <c r="B401" s="8"/>
      <c r="C401" s="8" t="s">
        <v>532</v>
      </c>
      <c r="D401" s="9" t="s">
        <v>176</v>
      </c>
      <c r="E401" s="10">
        <v>1</v>
      </c>
      <c r="F401" s="29">
        <v>45467.75</v>
      </c>
      <c r="G401" s="7" t="s">
        <v>965</v>
      </c>
      <c r="H401" s="26" t="s">
        <v>966</v>
      </c>
    </row>
    <row r="402" spans="1:8" ht="60" hidden="1" x14ac:dyDescent="0.25">
      <c r="A402" s="7">
        <v>400</v>
      </c>
      <c r="B402" s="8"/>
      <c r="C402" s="8" t="s">
        <v>532</v>
      </c>
      <c r="D402" s="9" t="s">
        <v>176</v>
      </c>
      <c r="E402" s="10">
        <v>1</v>
      </c>
      <c r="F402" s="29">
        <v>45467.75</v>
      </c>
      <c r="G402" s="7" t="s">
        <v>965</v>
      </c>
      <c r="H402" s="26" t="s">
        <v>966</v>
      </c>
    </row>
    <row r="403" spans="1:8" ht="60" hidden="1" x14ac:dyDescent="0.25">
      <c r="A403" s="7">
        <v>401</v>
      </c>
      <c r="B403" s="8"/>
      <c r="C403" s="8" t="s">
        <v>532</v>
      </c>
      <c r="D403" s="9" t="s">
        <v>176</v>
      </c>
      <c r="E403" s="10">
        <v>1</v>
      </c>
      <c r="F403" s="29">
        <v>45467.75</v>
      </c>
      <c r="G403" s="7" t="s">
        <v>965</v>
      </c>
      <c r="H403" s="26" t="s">
        <v>966</v>
      </c>
    </row>
    <row r="404" spans="1:8" ht="30" hidden="1" x14ac:dyDescent="0.25">
      <c r="A404" s="7">
        <v>402</v>
      </c>
      <c r="B404" s="4"/>
      <c r="C404" s="4" t="s">
        <v>724</v>
      </c>
      <c r="D404" s="5" t="s">
        <v>176</v>
      </c>
      <c r="E404" s="6">
        <v>1</v>
      </c>
      <c r="F404" s="33">
        <v>100</v>
      </c>
      <c r="G404" s="7" t="s">
        <v>965</v>
      </c>
      <c r="H404" s="26" t="s">
        <v>966</v>
      </c>
    </row>
    <row r="405" spans="1:8" ht="30" hidden="1" x14ac:dyDescent="0.25">
      <c r="A405" s="7">
        <v>403</v>
      </c>
      <c r="B405" s="4"/>
      <c r="C405" s="4" t="s">
        <v>724</v>
      </c>
      <c r="D405" s="5" t="s">
        <v>176</v>
      </c>
      <c r="E405" s="6">
        <v>1</v>
      </c>
      <c r="F405" s="33">
        <v>100</v>
      </c>
      <c r="G405" s="7" t="s">
        <v>965</v>
      </c>
      <c r="H405" s="26" t="s">
        <v>966</v>
      </c>
    </row>
    <row r="406" spans="1:8" hidden="1" x14ac:dyDescent="0.25"/>
    <row r="407" spans="1:8" hidden="1" x14ac:dyDescent="0.25"/>
    <row r="408" spans="1:8" hidden="1" x14ac:dyDescent="0.25"/>
    <row r="409" spans="1:8" hidden="1" x14ac:dyDescent="0.25"/>
    <row r="410" spans="1:8" hidden="1" x14ac:dyDescent="0.25"/>
    <row r="411" spans="1:8" hidden="1" x14ac:dyDescent="0.25"/>
    <row r="412" spans="1:8" hidden="1" x14ac:dyDescent="0.25">
      <c r="A412" s="7"/>
      <c r="B412" s="7"/>
      <c r="C412" s="7"/>
      <c r="D412" s="7"/>
      <c r="E412" s="7"/>
      <c r="F412" s="34">
        <f>SUM(F3:F405)</f>
        <v>4820445.5900000101</v>
      </c>
      <c r="G412" s="7"/>
      <c r="H412" s="7"/>
    </row>
  </sheetData>
  <autoFilter ref="A2:H412" xr:uid="{00000000-0009-0000-0000-000003000000}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0"/>
  <sheetViews>
    <sheetView workbookViewId="0">
      <selection activeCell="F10" sqref="F10"/>
    </sheetView>
  </sheetViews>
  <sheetFormatPr defaultColWidth="9.140625" defaultRowHeight="15" x14ac:dyDescent="0.25"/>
  <cols>
    <col min="1" max="1" width="9.140625" style="3"/>
    <col min="2" max="2" width="15.42578125" style="3" customWidth="1"/>
    <col min="3" max="3" width="27.85546875" style="3" customWidth="1"/>
    <col min="4" max="4" width="9.140625" style="3"/>
    <col min="5" max="5" width="11.28515625" style="3" customWidth="1"/>
    <col min="6" max="6" width="13.42578125" style="3" customWidth="1"/>
    <col min="7" max="7" width="18.5703125" style="3" customWidth="1"/>
    <col min="8" max="8" width="24.28515625" style="3" customWidth="1"/>
    <col min="9" max="16384" width="9.140625" style="3"/>
  </cols>
  <sheetData>
    <row r="1" spans="1:8" ht="15.75" x14ac:dyDescent="0.25">
      <c r="A1" s="168" t="s">
        <v>983</v>
      </c>
      <c r="B1" s="168"/>
      <c r="C1" s="168"/>
      <c r="D1" s="168"/>
      <c r="E1" s="168"/>
      <c r="F1" s="168"/>
    </row>
    <row r="2" spans="1:8" ht="47.25" x14ac:dyDescent="0.25">
      <c r="A2" s="2" t="s">
        <v>0</v>
      </c>
      <c r="B2" s="2" t="s">
        <v>1</v>
      </c>
      <c r="C2" s="2" t="s">
        <v>2</v>
      </c>
      <c r="D2" s="2" t="s">
        <v>179</v>
      </c>
      <c r="E2" s="2" t="s">
        <v>3</v>
      </c>
      <c r="F2" s="1" t="s">
        <v>4</v>
      </c>
      <c r="G2" s="18" t="s">
        <v>8</v>
      </c>
      <c r="H2" s="28" t="s">
        <v>961</v>
      </c>
    </row>
    <row r="3" spans="1:8" x14ac:dyDescent="0.25">
      <c r="A3" s="169" t="s">
        <v>939</v>
      </c>
      <c r="B3" s="170"/>
      <c r="C3" s="170"/>
      <c r="D3" s="170"/>
      <c r="E3" s="170"/>
      <c r="F3" s="170"/>
      <c r="G3" s="171"/>
      <c r="H3" s="36"/>
    </row>
    <row r="4" spans="1:8" ht="30" hidden="1" x14ac:dyDescent="0.25">
      <c r="A4" s="7">
        <v>1</v>
      </c>
      <c r="B4" s="8" t="s">
        <v>940</v>
      </c>
      <c r="C4" s="8" t="s">
        <v>941</v>
      </c>
      <c r="D4" s="9" t="s">
        <v>176</v>
      </c>
      <c r="E4" s="10">
        <v>1</v>
      </c>
      <c r="F4" s="11">
        <v>14490</v>
      </c>
      <c r="G4" s="7" t="s">
        <v>959</v>
      </c>
      <c r="H4" s="7" t="s">
        <v>962</v>
      </c>
    </row>
    <row r="5" spans="1:8" ht="30" hidden="1" x14ac:dyDescent="0.25">
      <c r="A5" s="7">
        <v>2</v>
      </c>
      <c r="B5" s="8" t="s">
        <v>942</v>
      </c>
      <c r="C5" s="8" t="s">
        <v>943</v>
      </c>
      <c r="D5" s="9" t="s">
        <v>176</v>
      </c>
      <c r="E5" s="10">
        <v>1</v>
      </c>
      <c r="F5" s="11">
        <v>5430</v>
      </c>
      <c r="G5" s="7" t="s">
        <v>959</v>
      </c>
      <c r="H5" s="7" t="s">
        <v>962</v>
      </c>
    </row>
    <row r="6" spans="1:8" hidden="1" x14ac:dyDescent="0.25">
      <c r="A6" s="7">
        <v>3</v>
      </c>
      <c r="B6" s="8" t="s">
        <v>944</v>
      </c>
      <c r="C6" s="8" t="s">
        <v>945</v>
      </c>
      <c r="D6" s="9" t="s">
        <v>176</v>
      </c>
      <c r="E6" s="10">
        <v>1</v>
      </c>
      <c r="F6" s="11">
        <v>3390</v>
      </c>
      <c r="G6" s="7" t="s">
        <v>959</v>
      </c>
      <c r="H6" s="7" t="s">
        <v>962</v>
      </c>
    </row>
    <row r="7" spans="1:8" ht="30" hidden="1" x14ac:dyDescent="0.25">
      <c r="A7" s="7">
        <v>4</v>
      </c>
      <c r="B7" s="8" t="s">
        <v>946</v>
      </c>
      <c r="C7" s="8" t="s">
        <v>947</v>
      </c>
      <c r="D7" s="9" t="s">
        <v>176</v>
      </c>
      <c r="E7" s="10">
        <v>1</v>
      </c>
      <c r="F7" s="11">
        <v>39100</v>
      </c>
      <c r="G7" s="7" t="s">
        <v>959</v>
      </c>
      <c r="H7" s="7" t="s">
        <v>962</v>
      </c>
    </row>
    <row r="8" spans="1:8" hidden="1" x14ac:dyDescent="0.25">
      <c r="A8" s="7">
        <v>5</v>
      </c>
      <c r="B8" s="8" t="s">
        <v>948</v>
      </c>
      <c r="C8" s="8" t="s">
        <v>178</v>
      </c>
      <c r="D8" s="9" t="s">
        <v>176</v>
      </c>
      <c r="E8" s="10">
        <v>1</v>
      </c>
      <c r="F8" s="11">
        <v>6200</v>
      </c>
      <c r="G8" s="7" t="s">
        <v>959</v>
      </c>
      <c r="H8" s="7" t="s">
        <v>962</v>
      </c>
    </row>
    <row r="9" spans="1:8" ht="30" hidden="1" x14ac:dyDescent="0.25">
      <c r="A9" s="7">
        <v>6</v>
      </c>
      <c r="B9" s="8" t="s">
        <v>949</v>
      </c>
      <c r="C9" s="8" t="s">
        <v>950</v>
      </c>
      <c r="D9" s="9" t="s">
        <v>176</v>
      </c>
      <c r="E9" s="10">
        <v>1</v>
      </c>
      <c r="F9" s="11">
        <v>100000</v>
      </c>
      <c r="G9" s="7" t="s">
        <v>959</v>
      </c>
      <c r="H9" s="7" t="s">
        <v>962</v>
      </c>
    </row>
    <row r="10" spans="1:8" x14ac:dyDescent="0.25">
      <c r="A10" s="7"/>
      <c r="B10" s="7"/>
      <c r="C10" s="7"/>
      <c r="D10" s="7"/>
      <c r="E10" s="7"/>
      <c r="F10" s="16"/>
      <c r="G10" s="7"/>
    </row>
  </sheetData>
  <mergeCells count="2">
    <mergeCell ref="A1:F1"/>
    <mergeCell ref="A3:G3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58"/>
  <sheetViews>
    <sheetView workbookViewId="0">
      <selection sqref="A1:XFD1048576"/>
    </sheetView>
  </sheetViews>
  <sheetFormatPr defaultRowHeight="15" x14ac:dyDescent="0.25"/>
  <cols>
    <col min="2" max="2" width="16.85546875" customWidth="1"/>
    <col min="3" max="3" width="28.28515625" customWidth="1"/>
    <col min="4" max="4" width="20.140625" customWidth="1"/>
    <col min="5" max="5" width="14.140625" customWidth="1"/>
    <col min="6" max="6" width="15.140625" customWidth="1"/>
  </cols>
  <sheetData>
    <row r="2" spans="1:6" ht="31.5" x14ac:dyDescent="0.25">
      <c r="A2" s="2" t="s">
        <v>0</v>
      </c>
      <c r="B2" s="2" t="s">
        <v>1</v>
      </c>
      <c r="C2" s="2" t="s">
        <v>2</v>
      </c>
      <c r="D2" s="2" t="s">
        <v>179</v>
      </c>
      <c r="E2" s="2" t="s">
        <v>3</v>
      </c>
      <c r="F2" s="1" t="s">
        <v>4</v>
      </c>
    </row>
    <row r="3" spans="1:6" ht="15.75" x14ac:dyDescent="0.25">
      <c r="A3" s="20">
        <v>2</v>
      </c>
      <c r="B3" s="21" t="s">
        <v>631</v>
      </c>
      <c r="C3" s="21" t="s">
        <v>632</v>
      </c>
      <c r="D3" s="22" t="s">
        <v>176</v>
      </c>
      <c r="E3" s="23">
        <v>1</v>
      </c>
      <c r="F3" s="24">
        <v>13644.57</v>
      </c>
    </row>
    <row r="4" spans="1:6" ht="63" x14ac:dyDescent="0.25">
      <c r="A4" s="20">
        <v>7</v>
      </c>
      <c r="B4" s="21" t="s">
        <v>640</v>
      </c>
      <c r="C4" s="21" t="s">
        <v>641</v>
      </c>
      <c r="D4" s="22" t="s">
        <v>176</v>
      </c>
      <c r="E4" s="23">
        <v>1</v>
      </c>
      <c r="F4" s="24">
        <v>15465.2</v>
      </c>
    </row>
    <row r="5" spans="1:6" ht="31.5" x14ac:dyDescent="0.25">
      <c r="A5" s="20">
        <v>10</v>
      </c>
      <c r="B5" s="21" t="s">
        <v>646</v>
      </c>
      <c r="C5" s="21" t="s">
        <v>647</v>
      </c>
      <c r="D5" s="22" t="s">
        <v>176</v>
      </c>
      <c r="E5" s="23">
        <v>1</v>
      </c>
      <c r="F5" s="24">
        <v>4680</v>
      </c>
    </row>
    <row r="6" spans="1:6" ht="31.5" x14ac:dyDescent="0.25">
      <c r="A6" s="20">
        <v>53</v>
      </c>
      <c r="B6" s="21" t="s">
        <v>603</v>
      </c>
      <c r="C6" s="21" t="s">
        <v>604</v>
      </c>
      <c r="D6" s="22" t="s">
        <v>176</v>
      </c>
      <c r="E6" s="23">
        <v>1</v>
      </c>
      <c r="F6" s="24">
        <v>12163.33</v>
      </c>
    </row>
    <row r="7" spans="1:6" ht="31.5" x14ac:dyDescent="0.25">
      <c r="A7" s="20">
        <v>55</v>
      </c>
      <c r="B7" s="21" t="s">
        <v>607</v>
      </c>
      <c r="C7" s="21" t="s">
        <v>608</v>
      </c>
      <c r="D7" s="22" t="s">
        <v>176</v>
      </c>
      <c r="E7" s="23">
        <v>1</v>
      </c>
      <c r="F7" s="24">
        <v>5000</v>
      </c>
    </row>
    <row r="8" spans="1:6" ht="31.5" x14ac:dyDescent="0.25">
      <c r="A8" s="20">
        <v>56</v>
      </c>
      <c r="B8" s="21" t="s">
        <v>609</v>
      </c>
      <c r="C8" s="21" t="s">
        <v>610</v>
      </c>
      <c r="D8" s="22" t="s">
        <v>176</v>
      </c>
      <c r="E8" s="23">
        <v>1</v>
      </c>
      <c r="F8" s="24">
        <v>5300</v>
      </c>
    </row>
    <row r="9" spans="1:6" ht="63" x14ac:dyDescent="0.25">
      <c r="A9" s="20">
        <v>60</v>
      </c>
      <c r="B9" s="21" t="s">
        <v>617</v>
      </c>
      <c r="C9" s="21" t="s">
        <v>618</v>
      </c>
      <c r="D9" s="22" t="s">
        <v>176</v>
      </c>
      <c r="E9" s="23">
        <v>1</v>
      </c>
      <c r="F9" s="24">
        <v>17500</v>
      </c>
    </row>
    <row r="10" spans="1:6" ht="15.75" x14ac:dyDescent="0.25">
      <c r="A10" s="20">
        <v>62</v>
      </c>
      <c r="B10" s="21" t="s">
        <v>621</v>
      </c>
      <c r="C10" s="21" t="s">
        <v>622</v>
      </c>
      <c r="D10" s="22" t="s">
        <v>176</v>
      </c>
      <c r="E10" s="23">
        <v>1</v>
      </c>
      <c r="F10" s="24">
        <v>4820</v>
      </c>
    </row>
    <row r="11" spans="1:6" ht="31.5" x14ac:dyDescent="0.25">
      <c r="A11" s="20">
        <v>63</v>
      </c>
      <c r="B11" s="21" t="s">
        <v>623</v>
      </c>
      <c r="C11" s="21" t="s">
        <v>624</v>
      </c>
      <c r="D11" s="22" t="s">
        <v>176</v>
      </c>
      <c r="E11" s="23">
        <v>1</v>
      </c>
      <c r="F11" s="24">
        <v>3999</v>
      </c>
    </row>
    <row r="12" spans="1:6" ht="31.5" x14ac:dyDescent="0.25">
      <c r="A12" s="20">
        <v>65</v>
      </c>
      <c r="B12" s="21" t="s">
        <v>627</v>
      </c>
      <c r="C12" s="21" t="s">
        <v>628</v>
      </c>
      <c r="D12" s="22" t="s">
        <v>176</v>
      </c>
      <c r="E12" s="23">
        <v>1</v>
      </c>
      <c r="F12" s="24">
        <v>6400</v>
      </c>
    </row>
    <row r="13" spans="1:6" ht="15.75" x14ac:dyDescent="0.25">
      <c r="A13" s="20">
        <v>95</v>
      </c>
      <c r="B13" s="21" t="s">
        <v>737</v>
      </c>
      <c r="C13" s="21" t="s">
        <v>738</v>
      </c>
      <c r="D13" s="22" t="s">
        <v>176</v>
      </c>
      <c r="E13" s="23">
        <v>1</v>
      </c>
      <c r="F13" s="24">
        <v>10855.96</v>
      </c>
    </row>
    <row r="14" spans="1:6" ht="15.75" x14ac:dyDescent="0.25">
      <c r="A14" s="20">
        <v>148</v>
      </c>
      <c r="B14" s="21" t="s">
        <v>793</v>
      </c>
      <c r="C14" s="21" t="s">
        <v>794</v>
      </c>
      <c r="D14" s="22" t="s">
        <v>176</v>
      </c>
      <c r="E14" s="23">
        <v>1</v>
      </c>
      <c r="F14" s="24">
        <v>9126.25</v>
      </c>
    </row>
    <row r="15" spans="1:6" ht="15.75" x14ac:dyDescent="0.25">
      <c r="A15" s="20">
        <v>149</v>
      </c>
      <c r="B15" s="21" t="s">
        <v>795</v>
      </c>
      <c r="C15" s="21" t="s">
        <v>796</v>
      </c>
      <c r="D15" s="22" t="s">
        <v>176</v>
      </c>
      <c r="E15" s="23">
        <v>1</v>
      </c>
      <c r="F15" s="24">
        <v>3100</v>
      </c>
    </row>
    <row r="16" spans="1:6" ht="15.75" x14ac:dyDescent="0.25">
      <c r="A16" s="20">
        <v>150</v>
      </c>
      <c r="B16" s="21" t="s">
        <v>797</v>
      </c>
      <c r="C16" s="21" t="s">
        <v>798</v>
      </c>
      <c r="D16" s="22" t="s">
        <v>176</v>
      </c>
      <c r="E16" s="23">
        <v>1</v>
      </c>
      <c r="F16" s="24">
        <v>7450</v>
      </c>
    </row>
    <row r="17" spans="1:6" ht="15.75" x14ac:dyDescent="0.25">
      <c r="A17" s="20">
        <v>151</v>
      </c>
      <c r="B17" s="21" t="s">
        <v>799</v>
      </c>
      <c r="C17" s="21" t="s">
        <v>800</v>
      </c>
      <c r="D17" s="22" t="s">
        <v>176</v>
      </c>
      <c r="E17" s="23">
        <v>1</v>
      </c>
      <c r="F17" s="24">
        <v>8947</v>
      </c>
    </row>
    <row r="18" spans="1:6" ht="15.75" x14ac:dyDescent="0.25">
      <c r="A18" s="20">
        <v>152</v>
      </c>
      <c r="B18" s="21" t="s">
        <v>801</v>
      </c>
      <c r="C18" s="21" t="s">
        <v>7</v>
      </c>
      <c r="D18" s="22" t="s">
        <v>176</v>
      </c>
      <c r="E18" s="23">
        <v>1</v>
      </c>
      <c r="F18" s="24">
        <v>7780</v>
      </c>
    </row>
    <row r="19" spans="1:6" ht="47.25" x14ac:dyDescent="0.25">
      <c r="A19" s="20">
        <v>155</v>
      </c>
      <c r="B19" s="21" t="s">
        <v>806</v>
      </c>
      <c r="C19" s="21" t="s">
        <v>807</v>
      </c>
      <c r="D19" s="22" t="s">
        <v>176</v>
      </c>
      <c r="E19" s="23">
        <v>1</v>
      </c>
      <c r="F19" s="24">
        <v>9310</v>
      </c>
    </row>
    <row r="20" spans="1:6" ht="47.25" x14ac:dyDescent="0.25">
      <c r="A20" s="20">
        <v>156</v>
      </c>
      <c r="B20" s="21" t="s">
        <v>808</v>
      </c>
      <c r="C20" s="21" t="s">
        <v>809</v>
      </c>
      <c r="D20" s="22" t="s">
        <v>176</v>
      </c>
      <c r="E20" s="23">
        <v>1</v>
      </c>
      <c r="F20" s="24">
        <v>6130</v>
      </c>
    </row>
    <row r="21" spans="1:6" ht="47.25" x14ac:dyDescent="0.25">
      <c r="A21" s="20">
        <v>157</v>
      </c>
      <c r="B21" s="21" t="s">
        <v>810</v>
      </c>
      <c r="C21" s="21" t="s">
        <v>811</v>
      </c>
      <c r="D21" s="22" t="s">
        <v>176</v>
      </c>
      <c r="E21" s="23">
        <v>1</v>
      </c>
      <c r="F21" s="24">
        <v>6130</v>
      </c>
    </row>
    <row r="22" spans="1:6" ht="47.25" x14ac:dyDescent="0.25">
      <c r="A22" s="20">
        <v>158</v>
      </c>
      <c r="B22" s="21" t="s">
        <v>812</v>
      </c>
      <c r="C22" s="21" t="s">
        <v>809</v>
      </c>
      <c r="D22" s="22" t="s">
        <v>176</v>
      </c>
      <c r="E22" s="23">
        <v>1</v>
      </c>
      <c r="F22" s="24">
        <v>6130</v>
      </c>
    </row>
    <row r="23" spans="1:6" ht="47.25" x14ac:dyDescent="0.25">
      <c r="A23" s="20">
        <v>159</v>
      </c>
      <c r="B23" s="21" t="s">
        <v>813</v>
      </c>
      <c r="C23" s="21" t="s">
        <v>809</v>
      </c>
      <c r="D23" s="22" t="s">
        <v>176</v>
      </c>
      <c r="E23" s="23">
        <v>1</v>
      </c>
      <c r="F23" s="24">
        <v>6130</v>
      </c>
    </row>
    <row r="24" spans="1:6" ht="47.25" x14ac:dyDescent="0.25">
      <c r="A24" s="20">
        <v>160</v>
      </c>
      <c r="B24" s="21" t="s">
        <v>814</v>
      </c>
      <c r="C24" s="21" t="s">
        <v>809</v>
      </c>
      <c r="D24" s="22" t="s">
        <v>176</v>
      </c>
      <c r="E24" s="23">
        <v>1</v>
      </c>
      <c r="F24" s="24">
        <v>6130</v>
      </c>
    </row>
    <row r="25" spans="1:6" ht="31.5" x14ac:dyDescent="0.25">
      <c r="A25" s="20">
        <v>161</v>
      </c>
      <c r="B25" s="21" t="s">
        <v>815</v>
      </c>
      <c r="C25" s="21" t="s">
        <v>816</v>
      </c>
      <c r="D25" s="22" t="s">
        <v>176</v>
      </c>
      <c r="E25" s="23">
        <v>1</v>
      </c>
      <c r="F25" s="24">
        <v>3453.72</v>
      </c>
    </row>
    <row r="26" spans="1:6" ht="15.75" x14ac:dyDescent="0.25">
      <c r="A26" s="20">
        <v>162</v>
      </c>
      <c r="B26" s="21" t="s">
        <v>817</v>
      </c>
      <c r="C26" s="21" t="s">
        <v>818</v>
      </c>
      <c r="D26" s="22" t="s">
        <v>176</v>
      </c>
      <c r="E26" s="23">
        <v>1</v>
      </c>
      <c r="F26" s="24">
        <v>6439.79</v>
      </c>
    </row>
    <row r="27" spans="1:6" ht="31.5" x14ac:dyDescent="0.25">
      <c r="A27" s="20">
        <v>163</v>
      </c>
      <c r="B27" s="21" t="s">
        <v>819</v>
      </c>
      <c r="C27" s="21" t="s">
        <v>820</v>
      </c>
      <c r="D27" s="22" t="s">
        <v>176</v>
      </c>
      <c r="E27" s="23">
        <v>1</v>
      </c>
      <c r="F27" s="24">
        <v>342500</v>
      </c>
    </row>
    <row r="28" spans="1:6" ht="31.5" x14ac:dyDescent="0.25">
      <c r="A28" s="20">
        <v>168</v>
      </c>
      <c r="B28" s="21" t="s">
        <v>826</v>
      </c>
      <c r="C28" s="21" t="s">
        <v>177</v>
      </c>
      <c r="D28" s="22" t="s">
        <v>176</v>
      </c>
      <c r="E28" s="23">
        <v>1</v>
      </c>
      <c r="F28" s="24">
        <v>9781.7999999999993</v>
      </c>
    </row>
    <row r="29" spans="1:6" ht="15.75" x14ac:dyDescent="0.25">
      <c r="A29" s="20">
        <v>169</v>
      </c>
      <c r="B29" s="21" t="s">
        <v>827</v>
      </c>
      <c r="C29" s="21" t="s">
        <v>828</v>
      </c>
      <c r="D29" s="22" t="s">
        <v>176</v>
      </c>
      <c r="E29" s="23">
        <v>1</v>
      </c>
      <c r="F29" s="24">
        <v>45318.68</v>
      </c>
    </row>
    <row r="30" spans="1:6" ht="31.5" x14ac:dyDescent="0.25">
      <c r="A30" s="20">
        <v>170</v>
      </c>
      <c r="B30" s="21" t="s">
        <v>829</v>
      </c>
      <c r="C30" s="21" t="s">
        <v>830</v>
      </c>
      <c r="D30" s="22" t="s">
        <v>176</v>
      </c>
      <c r="E30" s="23">
        <v>1</v>
      </c>
      <c r="F30" s="24">
        <v>3700</v>
      </c>
    </row>
    <row r="31" spans="1:6" ht="15.75" x14ac:dyDescent="0.25">
      <c r="A31" s="20">
        <v>172</v>
      </c>
      <c r="B31" s="21" t="s">
        <v>833</v>
      </c>
      <c r="C31" s="21" t="s">
        <v>834</v>
      </c>
      <c r="D31" s="22" t="s">
        <v>176</v>
      </c>
      <c r="E31" s="23">
        <v>1</v>
      </c>
      <c r="F31" s="24">
        <v>4300</v>
      </c>
    </row>
    <row r="32" spans="1:6" ht="31.5" x14ac:dyDescent="0.25">
      <c r="A32" s="20">
        <v>173</v>
      </c>
      <c r="B32" s="21" t="s">
        <v>835</v>
      </c>
      <c r="C32" s="21" t="s">
        <v>836</v>
      </c>
      <c r="D32" s="22" t="s">
        <v>176</v>
      </c>
      <c r="E32" s="23">
        <v>1</v>
      </c>
      <c r="F32" s="24">
        <v>8474.58</v>
      </c>
    </row>
    <row r="33" spans="1:7" ht="47.25" x14ac:dyDescent="0.25">
      <c r="A33" s="20">
        <v>174</v>
      </c>
      <c r="B33" s="21" t="s">
        <v>837</v>
      </c>
      <c r="C33" s="21" t="s">
        <v>838</v>
      </c>
      <c r="D33" s="22" t="s">
        <v>176</v>
      </c>
      <c r="E33" s="23">
        <v>1</v>
      </c>
      <c r="F33" s="24">
        <v>3216.1</v>
      </c>
    </row>
    <row r="34" spans="1:7" ht="31.5" x14ac:dyDescent="0.25">
      <c r="A34" s="20">
        <v>179</v>
      </c>
      <c r="B34" s="21"/>
      <c r="C34" s="21" t="s">
        <v>849</v>
      </c>
      <c r="D34" s="22" t="s">
        <v>176</v>
      </c>
      <c r="E34" s="23">
        <v>1</v>
      </c>
      <c r="F34" s="24">
        <v>3500</v>
      </c>
    </row>
    <row r="35" spans="1:7" ht="15.75" x14ac:dyDescent="0.25">
      <c r="A35" s="20">
        <v>180</v>
      </c>
      <c r="B35" s="21" t="s">
        <v>850</v>
      </c>
      <c r="C35" s="21" t="s">
        <v>851</v>
      </c>
      <c r="D35" s="22" t="s">
        <v>176</v>
      </c>
      <c r="E35" s="23">
        <v>1</v>
      </c>
      <c r="F35" s="24">
        <v>6900</v>
      </c>
    </row>
    <row r="36" spans="1:7" ht="15.75" x14ac:dyDescent="0.25">
      <c r="A36" s="20">
        <v>181</v>
      </c>
      <c r="B36" s="21" t="s">
        <v>852</v>
      </c>
      <c r="C36" s="21" t="s">
        <v>853</v>
      </c>
      <c r="D36" s="22" t="s">
        <v>176</v>
      </c>
      <c r="E36" s="23">
        <v>1</v>
      </c>
      <c r="F36" s="24">
        <v>8067.04</v>
      </c>
    </row>
    <row r="37" spans="1:7" ht="15.75" x14ac:dyDescent="0.25">
      <c r="A37" s="20">
        <v>210</v>
      </c>
      <c r="B37" s="21" t="s">
        <v>886</v>
      </c>
      <c r="C37" s="21" t="s">
        <v>887</v>
      </c>
      <c r="D37" s="22" t="s">
        <v>176</v>
      </c>
      <c r="E37" s="23">
        <v>1</v>
      </c>
      <c r="F37" s="24">
        <v>9281.16</v>
      </c>
    </row>
    <row r="38" spans="1:7" ht="15.75" x14ac:dyDescent="0.25">
      <c r="A38" s="20">
        <v>244</v>
      </c>
      <c r="B38" s="21" t="s">
        <v>932</v>
      </c>
      <c r="C38" s="21" t="s">
        <v>933</v>
      </c>
      <c r="D38" s="22" t="s">
        <v>176</v>
      </c>
      <c r="E38" s="23">
        <v>1</v>
      </c>
      <c r="F38" s="24">
        <v>11500</v>
      </c>
    </row>
    <row r="39" spans="1:7" ht="15.75" x14ac:dyDescent="0.25">
      <c r="A39" s="20">
        <v>247</v>
      </c>
      <c r="B39" s="21" t="s">
        <v>937</v>
      </c>
      <c r="C39" s="21" t="s">
        <v>938</v>
      </c>
      <c r="D39" s="22" t="s">
        <v>176</v>
      </c>
      <c r="E39" s="23">
        <v>1</v>
      </c>
      <c r="F39" s="24">
        <v>4750</v>
      </c>
    </row>
    <row r="40" spans="1:7" ht="15.75" x14ac:dyDescent="0.25">
      <c r="A40" s="20">
        <v>249</v>
      </c>
      <c r="B40" s="21" t="s">
        <v>951</v>
      </c>
      <c r="C40" s="21" t="s">
        <v>952</v>
      </c>
      <c r="D40" s="22" t="s">
        <v>176</v>
      </c>
      <c r="E40" s="23">
        <v>1</v>
      </c>
      <c r="F40" s="24">
        <v>4115.07</v>
      </c>
    </row>
    <row r="41" spans="1:7" ht="15.75" x14ac:dyDescent="0.25">
      <c r="A41" s="20">
        <v>250</v>
      </c>
      <c r="B41" s="21" t="s">
        <v>953</v>
      </c>
      <c r="C41" s="21" t="s">
        <v>952</v>
      </c>
      <c r="D41" s="22" t="s">
        <v>176</v>
      </c>
      <c r="E41" s="23">
        <v>1</v>
      </c>
      <c r="F41" s="24">
        <v>4216.47</v>
      </c>
    </row>
    <row r="42" spans="1:7" ht="31.5" x14ac:dyDescent="0.25">
      <c r="A42" s="20">
        <v>251</v>
      </c>
      <c r="B42" s="21" t="s">
        <v>954</v>
      </c>
      <c r="C42" s="21" t="s">
        <v>955</v>
      </c>
      <c r="D42" s="22" t="s">
        <v>176</v>
      </c>
      <c r="E42" s="23">
        <v>1</v>
      </c>
      <c r="F42" s="24">
        <v>6300</v>
      </c>
    </row>
    <row r="43" spans="1:7" ht="15.75" x14ac:dyDescent="0.25">
      <c r="A43" s="20">
        <v>252</v>
      </c>
      <c r="B43" s="21" t="s">
        <v>956</v>
      </c>
      <c r="C43" s="21" t="s">
        <v>957</v>
      </c>
      <c r="D43" s="22" t="s">
        <v>176</v>
      </c>
      <c r="E43" s="23">
        <v>1</v>
      </c>
      <c r="F43" s="24">
        <v>3900</v>
      </c>
    </row>
    <row r="44" spans="1:7" ht="31.5" x14ac:dyDescent="0.25">
      <c r="A44" s="20">
        <v>9</v>
      </c>
      <c r="B44" s="21" t="s">
        <v>644</v>
      </c>
      <c r="C44" s="21" t="s">
        <v>645</v>
      </c>
      <c r="D44" s="22" t="s">
        <v>176</v>
      </c>
      <c r="E44" s="23">
        <v>1</v>
      </c>
      <c r="F44" s="24">
        <v>106704.04</v>
      </c>
      <c r="G44" s="39"/>
    </row>
    <row r="45" spans="1:7" ht="15.75" x14ac:dyDescent="0.25">
      <c r="A45" s="20">
        <v>16</v>
      </c>
      <c r="B45" s="21" t="s">
        <v>662</v>
      </c>
      <c r="C45" s="21" t="s">
        <v>663</v>
      </c>
      <c r="D45" s="22" t="s">
        <v>176</v>
      </c>
      <c r="E45" s="23">
        <v>1</v>
      </c>
      <c r="F45" s="24">
        <v>26058</v>
      </c>
      <c r="G45" s="39"/>
    </row>
    <row r="46" spans="1:7" ht="47.25" x14ac:dyDescent="0.25">
      <c r="A46" s="20">
        <v>21</v>
      </c>
      <c r="B46" s="21" t="s">
        <v>670</v>
      </c>
      <c r="C46" s="21" t="s">
        <v>671</v>
      </c>
      <c r="D46" s="22" t="s">
        <v>176</v>
      </c>
      <c r="E46" s="23">
        <v>1</v>
      </c>
      <c r="F46" s="24">
        <v>7125</v>
      </c>
      <c r="G46" s="39"/>
    </row>
    <row r="47" spans="1:7" ht="47.25" x14ac:dyDescent="0.25">
      <c r="A47" s="20">
        <v>22</v>
      </c>
      <c r="B47" s="21" t="s">
        <v>672</v>
      </c>
      <c r="C47" s="21" t="s">
        <v>671</v>
      </c>
      <c r="D47" s="22" t="s">
        <v>176</v>
      </c>
      <c r="E47" s="23">
        <v>1</v>
      </c>
      <c r="F47" s="24">
        <v>7125</v>
      </c>
      <c r="G47" s="39"/>
    </row>
    <row r="48" spans="1:7" ht="47.25" x14ac:dyDescent="0.25">
      <c r="A48" s="20">
        <v>23</v>
      </c>
      <c r="B48" s="21" t="s">
        <v>673</v>
      </c>
      <c r="C48" s="21" t="s">
        <v>671</v>
      </c>
      <c r="D48" s="22" t="s">
        <v>176</v>
      </c>
      <c r="E48" s="23">
        <v>1</v>
      </c>
      <c r="F48" s="24">
        <v>7125</v>
      </c>
      <c r="G48" s="39"/>
    </row>
    <row r="49" spans="1:7" ht="47.25" x14ac:dyDescent="0.25">
      <c r="A49" s="20">
        <v>24</v>
      </c>
      <c r="B49" s="21" t="s">
        <v>674</v>
      </c>
      <c r="C49" s="21" t="s">
        <v>671</v>
      </c>
      <c r="D49" s="22" t="s">
        <v>176</v>
      </c>
      <c r="E49" s="23">
        <v>1</v>
      </c>
      <c r="F49" s="24">
        <v>7125</v>
      </c>
      <c r="G49" s="39"/>
    </row>
    <row r="50" spans="1:7" ht="47.25" x14ac:dyDescent="0.25">
      <c r="A50" s="20">
        <v>25</v>
      </c>
      <c r="B50" s="21" t="s">
        <v>675</v>
      </c>
      <c r="C50" s="21" t="s">
        <v>671</v>
      </c>
      <c r="D50" s="22" t="s">
        <v>176</v>
      </c>
      <c r="E50" s="23">
        <v>1</v>
      </c>
      <c r="F50" s="24">
        <v>7125</v>
      </c>
      <c r="G50" s="39"/>
    </row>
    <row r="51" spans="1:7" ht="47.25" x14ac:dyDescent="0.25">
      <c r="A51" s="20">
        <v>26</v>
      </c>
      <c r="B51" s="21" t="s">
        <v>676</v>
      </c>
      <c r="C51" s="21" t="s">
        <v>671</v>
      </c>
      <c r="D51" s="22" t="s">
        <v>176</v>
      </c>
      <c r="E51" s="23">
        <v>1</v>
      </c>
      <c r="F51" s="24">
        <v>7125</v>
      </c>
      <c r="G51" s="39"/>
    </row>
    <row r="52" spans="1:7" ht="47.25" x14ac:dyDescent="0.25">
      <c r="A52" s="20">
        <v>27</v>
      </c>
      <c r="B52" s="21" t="s">
        <v>677</v>
      </c>
      <c r="C52" s="21" t="s">
        <v>671</v>
      </c>
      <c r="D52" s="22" t="s">
        <v>176</v>
      </c>
      <c r="E52" s="23">
        <v>1</v>
      </c>
      <c r="F52" s="24">
        <v>7125</v>
      </c>
      <c r="G52" s="39"/>
    </row>
    <row r="53" spans="1:7" ht="47.25" x14ac:dyDescent="0.25">
      <c r="A53" s="20">
        <v>28</v>
      </c>
      <c r="B53" s="21" t="s">
        <v>678</v>
      </c>
      <c r="C53" s="21" t="s">
        <v>671</v>
      </c>
      <c r="D53" s="22" t="s">
        <v>176</v>
      </c>
      <c r="E53" s="23">
        <v>1</v>
      </c>
      <c r="F53" s="24">
        <v>7125</v>
      </c>
      <c r="G53" s="39"/>
    </row>
    <row r="54" spans="1:7" ht="31.5" x14ac:dyDescent="0.25">
      <c r="A54" s="20">
        <v>67</v>
      </c>
      <c r="B54" s="21" t="s">
        <v>648</v>
      </c>
      <c r="C54" s="21" t="s">
        <v>649</v>
      </c>
      <c r="D54" s="22" t="s">
        <v>176</v>
      </c>
      <c r="E54" s="23">
        <v>1</v>
      </c>
      <c r="F54" s="24">
        <v>3100</v>
      </c>
      <c r="G54" s="39"/>
    </row>
    <row r="55" spans="1:7" ht="31.5" x14ac:dyDescent="0.25">
      <c r="A55" s="20">
        <v>68</v>
      </c>
      <c r="B55" s="21" t="s">
        <v>650</v>
      </c>
      <c r="C55" s="21" t="s">
        <v>651</v>
      </c>
      <c r="D55" s="22" t="s">
        <v>176</v>
      </c>
      <c r="E55" s="23">
        <v>1</v>
      </c>
      <c r="F55" s="24">
        <v>3200</v>
      </c>
      <c r="G55" s="39"/>
    </row>
    <row r="56" spans="1:7" ht="15.75" x14ac:dyDescent="0.25">
      <c r="A56" s="20">
        <v>89</v>
      </c>
      <c r="B56" s="21" t="s">
        <v>732</v>
      </c>
      <c r="C56" s="21" t="s">
        <v>733</v>
      </c>
      <c r="D56" s="22" t="s">
        <v>176</v>
      </c>
      <c r="E56" s="23">
        <v>1</v>
      </c>
      <c r="F56" s="24">
        <v>23144.48</v>
      </c>
      <c r="G56" s="75"/>
    </row>
    <row r="57" spans="1:7" ht="15.75" x14ac:dyDescent="0.25">
      <c r="A57" s="20">
        <v>242</v>
      </c>
      <c r="B57" s="21"/>
      <c r="C57" s="21" t="s">
        <v>930</v>
      </c>
      <c r="D57" s="22" t="s">
        <v>176</v>
      </c>
      <c r="E57" s="23">
        <v>1</v>
      </c>
      <c r="F57" s="37">
        <v>3.1</v>
      </c>
      <c r="G57" s="75"/>
    </row>
    <row r="58" spans="1:7" ht="31.5" x14ac:dyDescent="0.25">
      <c r="A58" s="20">
        <v>243</v>
      </c>
      <c r="B58" s="21"/>
      <c r="C58" s="21" t="s">
        <v>931</v>
      </c>
      <c r="D58" s="22" t="s">
        <v>176</v>
      </c>
      <c r="E58" s="23">
        <v>1</v>
      </c>
      <c r="F58" s="24">
        <v>2622.9</v>
      </c>
      <c r="G58" s="7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Здания, сооружения</vt:lpstr>
      <vt:lpstr>производство</vt:lpstr>
      <vt:lpstr>тыловое оборудование (инвентарь</vt:lpstr>
      <vt:lpstr>вооружение</vt:lpstr>
      <vt:lpstr>кафе</vt:lpstr>
      <vt:lpstr>Лист1</vt:lpstr>
      <vt:lpstr>производство!Область_печати</vt:lpstr>
      <vt:lpstr>'тыловое оборудование (инвентарь'!Область_печати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2026-08-05T07:54:50Z</dcterms:modified>
</cp:coreProperties>
</file>