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90"/>
  </bookViews>
  <sheets>
    <sheet name="Расчет НМЦК" sheetId="2" r:id="rId1"/>
  </sheets>
  <definedNames>
    <definedName name="_xlnm.Print_Titles" localSheetId="0">'Расчет НМЦК'!$7:$9</definedName>
    <definedName name="_xlnm.Print_Area" localSheetId="0">'Расчет НМЦК'!$A$2:$M$17</definedName>
  </definedNames>
  <calcPr calcId="145621" refMode="R1C1"/>
</workbook>
</file>

<file path=xl/calcChain.xml><?xml version="1.0" encoding="utf-8"?>
<calcChain xmlns="http://schemas.openxmlformats.org/spreadsheetml/2006/main">
  <c r="I13" i="2" l="1"/>
  <c r="J13" i="2" s="1"/>
  <c r="K13" i="2" s="1"/>
  <c r="M13" i="2"/>
  <c r="I14" i="2"/>
  <c r="J14" i="2" s="1"/>
  <c r="K14" i="2" s="1"/>
  <c r="M14" i="2"/>
  <c r="M12" i="2" l="1"/>
  <c r="I12" i="2"/>
  <c r="J12" i="2" s="1"/>
  <c r="K12" i="2" s="1"/>
  <c r="I10" i="2" l="1"/>
  <c r="J10" i="2" s="1"/>
  <c r="K10" i="2" s="1"/>
  <c r="I11" i="2"/>
  <c r="J11" i="2" s="1"/>
  <c r="K11" i="2" s="1"/>
  <c r="M10" i="2" l="1"/>
  <c r="M11" i="2"/>
  <c r="M15" i="2" l="1"/>
</calcChain>
</file>

<file path=xl/sharedStrings.xml><?xml version="1.0" encoding="utf-8"?>
<sst xmlns="http://schemas.openxmlformats.org/spreadsheetml/2006/main" count="43" uniqueCount="41">
  <si>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</si>
  <si>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</si>
  <si>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</si>
  <si>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</si>
  <si>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</si>
  <si>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</si>
  <si>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</si>
  <si>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</si>
  <si>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</t>
    </r>
    <r>
      <rPr>
        <b/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</si>
  <si>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</si>
  <si>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</si>
  <si>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</si>
  <si>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</si>
  <si>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</si>
  <si>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</si>
  <si>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 НМЦК:</t>
  </si>
  <si>
    <r>
      <t>Средняя арифметическая цена за единицу                     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</si>
  <si>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Метод сопоставимых рыночных цен (анализа рынка)</t>
  </si>
  <si>
    <t>(должность)</t>
  </si>
  <si>
    <t>Ответственное должностное лицо</t>
  </si>
  <si>
    <t>подпись</t>
  </si>
  <si>
    <t>Ф.И.О. исполнителя/контактный телефон</t>
  </si>
  <si>
    <t>шт.</t>
  </si>
  <si>
    <t>В соответствии с Приложением №3 "Описание обекта закупки" к извещению</t>
  </si>
  <si>
    <t>Средняя цена товара с учетом нормативных затрат, руб.(письмо ФНС №10-4-02/0008 @ от 06.04.2022)</t>
  </si>
  <si>
    <t>Никонорова С.В. +7 (4852) 788-051, доб.11-83</t>
  </si>
  <si>
    <t xml:space="preserve">Поставка хозяйственных товаров для нужд УФНС России по Ярославской области </t>
  </si>
  <si>
    <t>Ёрш</t>
  </si>
  <si>
    <t xml:space="preserve">Средства моющие для туалетов и ванных комнат
«Санокс» или эквивалент
</t>
  </si>
  <si>
    <t xml:space="preserve">Полотенце бумажное </t>
  </si>
  <si>
    <t>уп.</t>
  </si>
  <si>
    <t xml:space="preserve">Бумага туалетная </t>
  </si>
  <si>
    <t>рулон</t>
  </si>
  <si>
    <t xml:space="preserve">Бумага туалетная для диспенсеров </t>
  </si>
  <si>
    <t xml:space="preserve">                                           "___"   июля  2026 г.</t>
  </si>
  <si>
    <t>Предложение №3  от 13.07.2026</t>
  </si>
  <si>
    <t xml:space="preserve">Предложение № 1  от 09.07.2026  </t>
  </si>
  <si>
    <t xml:space="preserve">Предложение №2  от 15.07.2026  </t>
  </si>
  <si>
    <t>Исполняющий обязанности начальника хозяйственного отдела</t>
  </si>
  <si>
    <t>Т.В. Смирнова</t>
  </si>
  <si>
    <t xml:space="preserve">Дата подготовки обоснования НМЦК: 15.07.2026г.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</si>
</sst>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Roman"/>
      <family val="1"/>
    </font>
    <font>
      <sz val="12"/>
      <color rgb="FF00000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164" fontId="2" fillId="0" borderId="0" xfId="0" applyNumberFormat="1" applyFont="1"/>
    <xf numFmtId="0" fontId="5" fillId="0" borderId="2" xfId="0" applyFont="1" applyFill="1" applyBorder="1" applyAlignment="1">
      <alignment horizontal="center" vertical="top" wrapText="1"/>
    </xf>
    <xf numFmtId="0" fontId="2" fillId="0" borderId="0" xfId="0" applyFont="1" applyFill="1"/>
    <xf numFmtId="0" fontId="5" fillId="0" borderId="0" xfId="0" applyFont="1" applyFill="1"/>
    <xf numFmtId="0" fontId="5" fillId="0" borderId="15" xfId="0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/>
    <xf numFmtId="0" fontId="12" fillId="0" borderId="0" xfId="0" applyFont="1"/>
    <xf numFmtId="0" fontId="3" fillId="0" borderId="1" xfId="0" applyFont="1" applyBorder="1"/>
    <xf numFmtId="0" fontId="12" fillId="0" borderId="0" xfId="0" applyFont="1" applyAlignment="1">
      <alignment horizontal="center"/>
    </xf>
    <xf numFmtId="2" fontId="10" fillId="2" borderId="16" xfId="0" applyNumberFormat="1" applyFont="1" applyFill="1" applyBorder="1" applyAlignment="1">
      <alignment horizontal="center" vertical="center"/>
    </xf>
    <xf numFmtId="164" fontId="13" fillId="0" borderId="0" xfId="1" applyFont="1" applyFill="1"/>
    <xf numFmtId="164" fontId="13" fillId="0" borderId="0" xfId="1" applyFont="1"/>
    <xf numFmtId="0" fontId="12" fillId="0" borderId="0" xfId="0" applyFont="1" applyAlignment="1">
      <alignment horizontal="center"/>
    </xf>
    <xf numFmtId="0" fontId="5" fillId="0" borderId="0" xfId="0" applyFont="1"/>
    <xf numFmtId="0" fontId="5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/>
    </xf>
    <xf numFmtId="2" fontId="14" fillId="0" borderId="16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/>
    </xf>
    <xf numFmtId="0" fontId="12" fillId="0" borderId="16" xfId="0" applyFont="1" applyBorder="1" applyAlignment="1">
      <alignment vertical="top" wrapText="1"/>
    </xf>
    <xf numFmtId="0" fontId="12" fillId="0" borderId="16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/>
    <xf numFmtId="0" fontId="4" fillId="0" borderId="5" xfId="0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/>
    <xf numFmtId="49" fontId="3" fillId="0" borderId="0" xfId="0" applyNumberFormat="1" applyFont="1" applyFill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top" wrapText="1"/>
    </xf>
    <xf numFmtId="2" fontId="5" fillId="0" borderId="10" xfId="0" applyNumberFormat="1" applyFont="1" applyFill="1" applyBorder="1" applyAlignment="1">
      <alignment horizontal="center" vertical="top" wrapText="1"/>
    </xf>
    <xf numFmtId="2" fontId="5" fillId="0" borderId="11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58150" y="3533775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90288</xdr:colOff>
      <xdr:row>7</xdr:row>
      <xdr:rowOff>896711</xdr:rowOff>
    </xdr:from>
    <xdr:to>
      <xdr:col>9</xdr:col>
      <xdr:colOff>1042788</xdr:colOff>
      <xdr:row>7</xdr:row>
      <xdr:rowOff>1334861</xdr:rowOff>
    </xdr:to>
    <xdr:pic>
      <xdr:nvPicPr>
        <xdr:cNvPr id="2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06788" y="4978854"/>
          <a:ext cx="9525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12</xdr:col>
      <xdr:colOff>138112</xdr:colOff>
      <xdr:row>7</xdr:row>
      <xdr:rowOff>1659732</xdr:rowOff>
    </xdr:from>
    <xdr:to>
      <xdr:col>12</xdr:col>
      <xdr:colOff>1624012</xdr:colOff>
      <xdr:row>7</xdr:row>
      <xdr:rowOff>2021682</xdr:rowOff>
    </xdr:to>
    <xdr:pic>
      <xdr:nvPicPr>
        <xdr:cNvPr id="25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99143" y="3874295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12</xdr:col>
      <xdr:colOff>247650</xdr:colOff>
      <xdr:row>7</xdr:row>
      <xdr:rowOff>1247775</xdr:rowOff>
    </xdr:from>
    <xdr:to>
      <xdr:col>12</xdr:col>
      <xdr:colOff>400050</xdr:colOff>
      <xdr:row>7</xdr:row>
      <xdr:rowOff>1476375</xdr:rowOff>
    </xdr:to>
    <xdr:pic>
      <xdr:nvPicPr>
        <xdr:cNvPr id="25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39250" y="382905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0" zoomScaleNormal="80" zoomScaleSheetLayoutView="70" zoomScalePageLayoutView="55" workbookViewId="0">
      <pane xSplit="9" ySplit="9" topLeftCell="J10" activePane="bottomRight" state="frozen"/>
      <selection pane="topRight" activeCell="M1" sqref="M1"/>
      <selection pane="bottomLeft" activeCell="A11" sqref="A11"/>
      <selection pane="bottomRight" activeCell="K26" sqref="K26"/>
    </sheetView>
  </sheetViews>
  <sheetFormatPr defaultRowHeight="12.75"/>
  <cols>
    <col min="1" max="1" width="6.28515625" style="1" customWidth="1"/>
    <col min="2" max="2" width="39.85546875" style="1" customWidth="1"/>
    <col min="3" max="3" width="10.140625" style="1" customWidth="1"/>
    <col min="4" max="4" width="11" style="1" customWidth="1"/>
    <col min="5" max="5" width="13.85546875" style="5" customWidth="1"/>
    <col min="6" max="6" width="12.42578125" style="5" customWidth="1"/>
    <col min="7" max="7" width="12" style="5" customWidth="1"/>
    <col min="8" max="8" width="11.85546875" style="5" customWidth="1"/>
    <col min="9" max="9" width="15.7109375" style="1" customWidth="1"/>
    <col min="10" max="10" width="16.28515625" style="1" customWidth="1"/>
    <col min="11" max="12" width="15.7109375" style="1" customWidth="1"/>
    <col min="13" max="13" width="25.5703125" style="1" customWidth="1"/>
    <col min="14" max="16384" width="9.140625" style="1"/>
  </cols>
  <sheetData>
    <row r="1" spans="1:13" ht="12" customHeight="1">
      <c r="A1" s="5"/>
      <c r="B1" s="5"/>
      <c r="C1" s="5"/>
      <c r="D1" s="5"/>
      <c r="I1" s="5"/>
      <c r="J1" s="5"/>
      <c r="K1" s="49"/>
      <c r="L1" s="49"/>
      <c r="M1" s="49"/>
    </row>
    <row r="2" spans="1:13" ht="24.75" customHeight="1">
      <c r="A2" s="63" t="s">
        <v>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42.75" customHeight="1">
      <c r="A3" s="43" t="s">
        <v>6</v>
      </c>
      <c r="B3" s="43"/>
      <c r="C3" s="43"/>
      <c r="D3" s="43"/>
      <c r="E3" s="43"/>
      <c r="F3" s="51" t="s">
        <v>26</v>
      </c>
      <c r="G3" s="52"/>
      <c r="H3" s="52"/>
      <c r="I3" s="52"/>
      <c r="J3" s="52"/>
      <c r="K3" s="52"/>
      <c r="L3" s="52"/>
      <c r="M3" s="53"/>
    </row>
    <row r="4" spans="1:13" ht="21" customHeight="1">
      <c r="A4" s="43" t="s">
        <v>5</v>
      </c>
      <c r="B4" s="43"/>
      <c r="C4" s="43"/>
      <c r="D4" s="43"/>
      <c r="E4" s="43"/>
      <c r="F4" s="54" t="s">
        <v>23</v>
      </c>
      <c r="G4" s="55"/>
      <c r="H4" s="55"/>
      <c r="I4" s="55"/>
      <c r="J4" s="55"/>
      <c r="K4" s="55"/>
      <c r="L4" s="55"/>
      <c r="M4" s="56"/>
    </row>
    <row r="5" spans="1:13" ht="29.25" customHeight="1">
      <c r="A5" s="43" t="s">
        <v>4</v>
      </c>
      <c r="B5" s="43"/>
      <c r="C5" s="43"/>
      <c r="D5" s="43"/>
      <c r="E5" s="43"/>
      <c r="F5" s="54" t="s">
        <v>17</v>
      </c>
      <c r="G5" s="55"/>
      <c r="H5" s="55"/>
      <c r="I5" s="55"/>
      <c r="J5" s="55"/>
      <c r="K5" s="55"/>
      <c r="L5" s="55"/>
      <c r="M5" s="56"/>
    </row>
    <row r="6" spans="1:13" ht="16.5" customHeight="1" thickBot="1">
      <c r="A6" s="44" t="s">
        <v>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 ht="55.5" customHeight="1" thickBot="1">
      <c r="A7" s="41" t="s">
        <v>9</v>
      </c>
      <c r="B7" s="41" t="s">
        <v>13</v>
      </c>
      <c r="C7" s="41" t="s">
        <v>10</v>
      </c>
      <c r="D7" s="41" t="s">
        <v>11</v>
      </c>
      <c r="E7" s="64" t="s">
        <v>12</v>
      </c>
      <c r="F7" s="7"/>
      <c r="G7" s="50"/>
      <c r="H7" s="50"/>
      <c r="I7" s="57" t="s">
        <v>1</v>
      </c>
      <c r="J7" s="58"/>
      <c r="K7" s="59"/>
      <c r="L7" s="14"/>
      <c r="M7" s="4" t="s">
        <v>2</v>
      </c>
    </row>
    <row r="8" spans="1:13" ht="174" customHeight="1">
      <c r="A8" s="42"/>
      <c r="B8" s="42"/>
      <c r="C8" s="42"/>
      <c r="D8" s="42"/>
      <c r="E8" s="65"/>
      <c r="F8" s="15" t="s">
        <v>36</v>
      </c>
      <c r="G8" s="15" t="s">
        <v>37</v>
      </c>
      <c r="H8" s="15" t="s">
        <v>35</v>
      </c>
      <c r="I8" s="9" t="s">
        <v>16</v>
      </c>
      <c r="J8" s="9" t="s">
        <v>0</v>
      </c>
      <c r="K8" s="9" t="s">
        <v>14</v>
      </c>
      <c r="L8" s="9" t="s">
        <v>24</v>
      </c>
      <c r="M8" s="9" t="s">
        <v>8</v>
      </c>
    </row>
    <row r="9" spans="1:13" ht="21.75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/>
      <c r="M9" s="10">
        <v>12</v>
      </c>
    </row>
    <row r="10" spans="1:13" ht="29.25" customHeight="1">
      <c r="A10" s="33">
        <v>1</v>
      </c>
      <c r="B10" s="32" t="s">
        <v>29</v>
      </c>
      <c r="C10" s="26" t="s">
        <v>30</v>
      </c>
      <c r="D10" s="29">
        <v>24</v>
      </c>
      <c r="E10" s="11">
        <v>3</v>
      </c>
      <c r="F10" s="27">
        <v>131.84</v>
      </c>
      <c r="G10" s="28">
        <v>106.8</v>
      </c>
      <c r="H10" s="28">
        <v>150</v>
      </c>
      <c r="I10" s="12">
        <f t="shared" ref="I10:I14" si="0">ROUND(((F10+G10+H10)/3),2)</f>
        <v>129.55000000000001</v>
      </c>
      <c r="J10" s="13">
        <f t="shared" ref="J10:J14" si="1">ROUND((SQRT(((F10-I10)^2+(G10-I10)^2+(H10-I10)^2)/(E10-1))),2)</f>
        <v>21.69</v>
      </c>
      <c r="K10" s="13">
        <f t="shared" ref="K10:K11" si="2">ROUND(((J10*100)/I10),2)</f>
        <v>16.739999999999998</v>
      </c>
      <c r="L10" s="20">
        <v>129.55000000000001</v>
      </c>
      <c r="M10" s="12">
        <f t="shared" ref="M10:M14" si="3">ROUND((L10*D10),2)</f>
        <v>3109.2</v>
      </c>
    </row>
    <row r="11" spans="1:13" ht="24.75" customHeight="1">
      <c r="A11" s="25">
        <v>2</v>
      </c>
      <c r="B11" s="34" t="s">
        <v>31</v>
      </c>
      <c r="C11" s="26" t="s">
        <v>32</v>
      </c>
      <c r="D11" s="29">
        <v>144</v>
      </c>
      <c r="E11" s="11">
        <v>3</v>
      </c>
      <c r="F11" s="28">
        <v>24.52</v>
      </c>
      <c r="G11" s="28">
        <v>24</v>
      </c>
      <c r="H11" s="28">
        <v>25</v>
      </c>
      <c r="I11" s="12">
        <f t="shared" si="0"/>
        <v>24.51</v>
      </c>
      <c r="J11" s="13">
        <f t="shared" si="1"/>
        <v>0.5</v>
      </c>
      <c r="K11" s="13">
        <f t="shared" si="2"/>
        <v>2.04</v>
      </c>
      <c r="L11" s="20">
        <v>24.51</v>
      </c>
      <c r="M11" s="12">
        <f t="shared" si="3"/>
        <v>3529.44</v>
      </c>
    </row>
    <row r="12" spans="1:13" ht="24" customHeight="1">
      <c r="A12" s="25">
        <v>3</v>
      </c>
      <c r="B12" s="36" t="s">
        <v>27</v>
      </c>
      <c r="C12" s="31" t="s">
        <v>22</v>
      </c>
      <c r="D12" s="29">
        <v>70</v>
      </c>
      <c r="E12" s="11">
        <v>3</v>
      </c>
      <c r="F12" s="28">
        <v>113.96</v>
      </c>
      <c r="G12" s="28">
        <v>150</v>
      </c>
      <c r="H12" s="28">
        <v>120</v>
      </c>
      <c r="I12" s="12">
        <f t="shared" si="0"/>
        <v>127.99</v>
      </c>
      <c r="J12" s="13">
        <f t="shared" si="1"/>
        <v>19.3</v>
      </c>
      <c r="K12" s="13">
        <f t="shared" ref="K12:K14" si="4">ROUND(((J12*100)/I12),2)</f>
        <v>15.08</v>
      </c>
      <c r="L12" s="20">
        <v>127.99</v>
      </c>
      <c r="M12" s="12">
        <f t="shared" si="3"/>
        <v>8959.2999999999993</v>
      </c>
    </row>
    <row r="13" spans="1:13" ht="53.25" customHeight="1">
      <c r="A13" s="25">
        <v>4</v>
      </c>
      <c r="B13" s="35" t="s">
        <v>28</v>
      </c>
      <c r="C13" s="31" t="s">
        <v>22</v>
      </c>
      <c r="D13" s="29">
        <v>639</v>
      </c>
      <c r="E13" s="11">
        <v>3</v>
      </c>
      <c r="F13" s="28">
        <v>143.03</v>
      </c>
      <c r="G13" s="28">
        <v>160.80000000000001</v>
      </c>
      <c r="H13" s="28">
        <v>155</v>
      </c>
      <c r="I13" s="12">
        <f t="shared" si="0"/>
        <v>152.94</v>
      </c>
      <c r="J13" s="13">
        <f t="shared" si="1"/>
        <v>9.06</v>
      </c>
      <c r="K13" s="13">
        <f t="shared" si="4"/>
        <v>5.92</v>
      </c>
      <c r="L13" s="20">
        <v>152.94</v>
      </c>
      <c r="M13" s="12">
        <f t="shared" si="3"/>
        <v>97728.66</v>
      </c>
    </row>
    <row r="14" spans="1:13" ht="35.25" customHeight="1">
      <c r="A14" s="25">
        <v>5</v>
      </c>
      <c r="B14" s="36" t="s">
        <v>33</v>
      </c>
      <c r="C14" s="37" t="s">
        <v>32</v>
      </c>
      <c r="D14" s="29">
        <v>558</v>
      </c>
      <c r="E14" s="11">
        <v>3</v>
      </c>
      <c r="F14" s="28">
        <v>350</v>
      </c>
      <c r="G14" s="28">
        <v>194</v>
      </c>
      <c r="H14" s="28">
        <v>250</v>
      </c>
      <c r="I14" s="12">
        <f t="shared" si="0"/>
        <v>264.67</v>
      </c>
      <c r="J14" s="13">
        <f t="shared" si="1"/>
        <v>79.03</v>
      </c>
      <c r="K14" s="13">
        <f t="shared" si="4"/>
        <v>29.86</v>
      </c>
      <c r="L14" s="20">
        <v>264.67</v>
      </c>
      <c r="M14" s="12">
        <f t="shared" si="3"/>
        <v>147685.85999999999</v>
      </c>
    </row>
    <row r="15" spans="1:13" ht="27" customHeight="1" thickBot="1">
      <c r="A15" s="60" t="s">
        <v>15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8">
        <f>SUM(M10:M14)</f>
        <v>261012.46</v>
      </c>
    </row>
    <row r="16" spans="1:13" s="2" customFormat="1" ht="21.75" customHeight="1" thickBot="1">
      <c r="A16" s="38" t="s">
        <v>40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40"/>
    </row>
    <row r="17" spans="1:13" ht="3" hidden="1" customHeight="1">
      <c r="A17" s="6"/>
      <c r="B17" s="6"/>
      <c r="C17" s="6"/>
      <c r="D17" s="6"/>
      <c r="E17" s="6"/>
      <c r="F17" s="6"/>
      <c r="G17" s="6"/>
      <c r="H17" s="6"/>
      <c r="I17" s="6"/>
      <c r="J17" s="21"/>
      <c r="K17" s="5"/>
      <c r="L17" s="5"/>
      <c r="M17" s="5"/>
    </row>
    <row r="18" spans="1:13" ht="15.75" customHeight="1">
      <c r="B18" s="16"/>
      <c r="C18" s="16"/>
      <c r="J18" s="22"/>
    </row>
    <row r="19" spans="1:13" ht="15.75">
      <c r="B19" s="16" t="s">
        <v>19</v>
      </c>
      <c r="C19" s="16"/>
      <c r="J19" s="22"/>
    </row>
    <row r="20" spans="1:13" ht="31.5">
      <c r="B20" s="30" t="s">
        <v>38</v>
      </c>
      <c r="C20" s="18"/>
      <c r="E20" s="5" t="s">
        <v>39</v>
      </c>
      <c r="J20" s="22"/>
    </row>
    <row r="21" spans="1:13" ht="15.75">
      <c r="B21" s="19" t="s">
        <v>18</v>
      </c>
      <c r="C21" s="23" t="s">
        <v>20</v>
      </c>
    </row>
    <row r="22" spans="1:13" ht="6" customHeight="1">
      <c r="B22" s="17"/>
      <c r="C22" s="17"/>
      <c r="J22" s="3"/>
    </row>
    <row r="23" spans="1:13" ht="15.75">
      <c r="B23" s="47" t="s">
        <v>34</v>
      </c>
      <c r="C23" s="48"/>
    </row>
    <row r="24" spans="1:13" ht="8.25" customHeight="1">
      <c r="B24" s="17"/>
      <c r="C24" s="17"/>
    </row>
    <row r="25" spans="1:13">
      <c r="B25" s="24" t="s">
        <v>21</v>
      </c>
      <c r="J25" s="22"/>
    </row>
    <row r="26" spans="1:13">
      <c r="B26" s="1" t="s">
        <v>25</v>
      </c>
    </row>
  </sheetData>
  <sheetProtection selectLockedCells="1" selectUnlockedCells="1"/>
  <mergeCells count="19">
    <mergeCell ref="B23:C23"/>
    <mergeCell ref="K1:M1"/>
    <mergeCell ref="C7:C8"/>
    <mergeCell ref="G7:H7"/>
    <mergeCell ref="F3:M3"/>
    <mergeCell ref="F4:M4"/>
    <mergeCell ref="F5:M5"/>
    <mergeCell ref="I7:K7"/>
    <mergeCell ref="A15:L15"/>
    <mergeCell ref="A2:M2"/>
    <mergeCell ref="A3:E3"/>
    <mergeCell ref="E7:E8"/>
    <mergeCell ref="A4:E4"/>
    <mergeCell ref="A16:M16"/>
    <mergeCell ref="A7:A8"/>
    <mergeCell ref="D7:D8"/>
    <mergeCell ref="B7:B8"/>
    <mergeCell ref="A5:E5"/>
    <mergeCell ref="A6:M6"/>
  </mergeCells>
  <pageMargins left="0.31496062992125984" right="0.31496062992125984" top="0.74803149606299213" bottom="0.74803149606299213" header="0.31496062992125984" footer="0.31496062992125984"/>
  <pageSetup paperSize="9" scale="65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2026-07-15T12:44:16Z</cp:lastPrinted>
  <dcterms:created xsi:type="dcterms:W3CDTF">2014-02-03T17:42:58Z</dcterms:created>
  <dcterms:modified xsi:type="dcterms:W3CDTF">2026-07-27T07:34:44Z</dcterms:modified>
</cp:coreProperties>
</file>