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1730"/>
  </bookViews>
  <sheets>
    <sheet name="Лист2" sheetId="2" r:id="rId1"/>
  </sheets>
  <definedNames>
    <definedName name="_xlnm.Print_Area" localSheetId="0">Лист2!$A$1:$P$24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9" i="2" l="1"/>
  <c r="M19" i="2" l="1"/>
  <c r="L19" i="2"/>
  <c r="K19" i="2"/>
  <c r="P19" i="2" s="1"/>
  <c r="N19" i="2" l="1"/>
  <c r="C16" i="2"/>
</calcChain>
</file>

<file path=xl/sharedStrings.xml><?xml version="1.0" encoding="utf-8"?>
<sst xmlns="http://schemas.openxmlformats.org/spreadsheetml/2006/main" count="58" uniqueCount="49">
  <si>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</si>
  <si>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</si>
  <si>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</si>
  <si>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</si>
  <si>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</si>
  <si>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</si>
  <si>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</si>
  <si>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</si>
  <si>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</si>
  <si>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</si>
  <si>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</si>
  <si>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</si>
  <si>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</si>
  <si>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</si>
  <si>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Приложение № 2
к извещению о проведении электронного аукциона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</si>
  <si>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</si>
  <si>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</si>
  <si>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</si>
  <si>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</si>
  <si>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</si>
  <si>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Начальная (максимальная) цена контракта (далее - НМЦК)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</si>
  <si>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</si>
  <si>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</si>
  <si>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</si>
  <si>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</si>
  <si>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</si>
  <si>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</si>
  <si>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</si>
  <si>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</si>
  <si>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</si>
  <si>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</si>
  <si>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</si>
  <si>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</si>
  <si>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</si>
  <si>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</si>
  <si>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</si>
  <si>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</si>
  <si>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</si>
  <si>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 xml:space="preserve">Согласовано: Главный бухгалтер Сибирского филиала ФГБУ ЦЭПП МЧС России   __________________  В.Л. Прохорова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</si>
  <si>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</si>
  <si>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Удостоверяю:  Начальник Сибирского филиала ФГБУ ЦЭПП МЧС России   __________________  Ю.О. Ковалева</t>
  </si>
  <si>
    <t>Руководитель контрактной службы _____________________________А.П. Чернявская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</si>
  <si>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инженер  Сибирского филиала ФГБУ ЦЭПП МЧС России   __________________ И.В. Войтович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</si>
  <si>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кг</t>
  </si>
  <si>
    <t>Ценовое предложение №1
№ 26-49 от 05.09.2025 г.</t>
  </si>
  <si>
    <t>Ценовое предложение №2  
№ 26-50 от 31.03.2026 г.</t>
  </si>
  <si>
    <t>Ценовое предложение №3  
№ 26-51 от 31.03.2026 г.</t>
  </si>
  <si>
    <t xml:space="preserve">
 Услуга по вывозу, термическому обезвреживанию и утилизации медицинских отходов класса «Б» 
для нужд Сибирского филиала ФГБУ ЦЭПП МЧС России
</t>
  </si>
  <si>
    <t>Услуга по вывозу, термическому обезвреживанию и утилизации медицинских отходов класса «Б» 
для нужд Сибирского филиала ФГБУ ЦЭПП МЧС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</si>
</sst>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</font>
    <font>
      <i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9" fillId="0" borderId="1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164" fontId="3" fillId="3" borderId="0" xfId="0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10" fillId="0" borderId="0" xfId="1" applyNumberFormat="1" applyAlignment="1">
      <alignment horizontal="center" vertical="center"/>
    </xf>
    <xf numFmtId="0" fontId="10" fillId="0" borderId="0" xfId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3">
    <cellStyle name="Обычный" xfId="0" builtinId="0"/>
    <cellStyle name="Обычный 10" xfId="1"/>
    <cellStyle name="Обычный 3" xfId="2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11206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740857</xdr:colOff>
      <xdr:row>11</xdr:row>
      <xdr:rowOff>480066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5</xdr:col>
      <xdr:colOff>997323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topLeftCell="A7" zoomScale="85" zoomScaleNormal="85" zoomScaleSheetLayoutView="85" workbookViewId="0">
      <selection activeCell="F19" sqref="F19"/>
    </sheetView>
  </sheetViews>
  <sheetFormatPr defaultColWidth="8.85546875" defaultRowHeight="15" x14ac:dyDescent="0.25"/>
  <cols>
    <col min="1" max="1" width="9.140625" bestFit="1" customWidth="1"/>
    <col min="2" max="2" width="39.85546875" customWidth="1"/>
    <col min="3" max="3" width="10.85546875" customWidth="1"/>
    <col min="4" max="4" width="10.5703125" customWidth="1"/>
    <col min="5" max="5" width="19" customWidth="1"/>
    <col min="6" max="6" width="18.140625" customWidth="1"/>
    <col min="7" max="7" width="18.28515625" customWidth="1"/>
    <col min="8" max="8" width="12" hidden="1" customWidth="1"/>
    <col min="9" max="9" width="12.140625" hidden="1" customWidth="1"/>
    <col min="10" max="10" width="12" hidden="1" customWidth="1"/>
    <col min="11" max="11" width="17.140625" customWidth="1"/>
    <col min="12" max="12" width="9.140625" bestFit="1" customWidth="1"/>
    <col min="13" max="13" width="13.7109375" bestFit="1" customWidth="1"/>
    <col min="14" max="14" width="15" customWidth="1"/>
    <col min="15" max="15" width="21.7109375" customWidth="1"/>
    <col min="16" max="16" width="21.5703125" customWidth="1"/>
  </cols>
  <sheetData>
    <row r="1" spans="1:16" ht="35.25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46" t="s">
        <v>14</v>
      </c>
      <c r="L1" s="46"/>
      <c r="M1" s="46"/>
      <c r="N1" s="46"/>
      <c r="O1" s="46"/>
      <c r="P1" s="46"/>
    </row>
    <row r="2" spans="1:16" ht="14.25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0.5" customHeight="1" thickBot="1" x14ac:dyDescent="0.3">
      <c r="A3" s="52" t="s">
        <v>15</v>
      </c>
      <c r="B3" s="53"/>
      <c r="C3" s="53"/>
      <c r="D3" s="36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ht="33" customHeight="1" thickBot="1" x14ac:dyDescent="0.3">
      <c r="A4" s="54"/>
      <c r="B4" s="55"/>
      <c r="C4" s="55"/>
      <c r="D4" s="4" t="s">
        <v>0</v>
      </c>
      <c r="E4" s="56" t="s">
        <v>16</v>
      </c>
      <c r="F4" s="56"/>
      <c r="G4" s="56"/>
      <c r="H4" s="56" t="s">
        <v>17</v>
      </c>
      <c r="I4" s="56"/>
      <c r="J4" s="56"/>
      <c r="K4" s="56"/>
      <c r="L4" s="56"/>
      <c r="M4" s="56"/>
      <c r="N4" s="56"/>
      <c r="O4" s="4" t="s">
        <v>34</v>
      </c>
      <c r="P4" s="4" t="s">
        <v>33</v>
      </c>
    </row>
    <row r="5" spans="1:16" ht="114.75" customHeight="1" thickBot="1" x14ac:dyDescent="0.3">
      <c r="A5" s="54"/>
      <c r="B5" s="55"/>
      <c r="C5" s="55"/>
      <c r="D5" s="4">
        <v>1</v>
      </c>
      <c r="E5" s="56" t="s">
        <v>47</v>
      </c>
      <c r="F5" s="56"/>
      <c r="G5" s="56"/>
      <c r="H5" s="56" t="s">
        <v>18</v>
      </c>
      <c r="I5" s="56"/>
      <c r="J5" s="56"/>
      <c r="K5" s="56"/>
      <c r="L5" s="56"/>
      <c r="M5" s="56"/>
      <c r="N5" s="56"/>
      <c r="O5" s="4">
        <v>1</v>
      </c>
      <c r="P5" s="4" t="s">
        <v>43</v>
      </c>
    </row>
    <row r="6" spans="1:16" ht="52.5" customHeight="1" x14ac:dyDescent="0.25">
      <c r="A6" s="22" t="s">
        <v>19</v>
      </c>
      <c r="B6" s="39"/>
      <c r="C6" s="39"/>
      <c r="D6" s="44" t="s">
        <v>20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30" customHeight="1" x14ac:dyDescent="0.25">
      <c r="A7" s="22" t="s">
        <v>21</v>
      </c>
      <c r="B7" s="22"/>
      <c r="C7" s="22"/>
      <c r="D7" s="41" t="s">
        <v>36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1:16" ht="15.75" customHeight="1" x14ac:dyDescent="0.25">
      <c r="A8" s="40" t="s">
        <v>22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86.25" customHeight="1" x14ac:dyDescent="0.25">
      <c r="A9" s="22" t="s">
        <v>23</v>
      </c>
      <c r="B9" s="22"/>
      <c r="C9" s="22"/>
      <c r="D9" s="22" t="s">
        <v>24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30" customHeight="1" x14ac:dyDescent="0.25">
      <c r="A10" s="22" t="s">
        <v>25</v>
      </c>
      <c r="B10" s="22"/>
      <c r="C10" s="22"/>
      <c r="D10" s="35" t="s">
        <v>26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ht="52.5" customHeight="1" x14ac:dyDescent="0.25">
      <c r="A11" s="22" t="s">
        <v>27</v>
      </c>
      <c r="B11" s="22"/>
      <c r="C11" s="22"/>
      <c r="D11" s="22" t="s">
        <v>35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38.25" customHeight="1" x14ac:dyDescent="0.25">
      <c r="A12" s="22" t="s">
        <v>28</v>
      </c>
      <c r="B12" s="22"/>
      <c r="C12" s="22"/>
      <c r="D12" s="22" t="s">
        <v>29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ht="64.5" customHeight="1" x14ac:dyDescent="0.25">
      <c r="A13" s="23" t="s">
        <v>30</v>
      </c>
      <c r="B13" s="22"/>
      <c r="C13" s="22"/>
      <c r="D13" s="22" t="s">
        <v>31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15.75" customHeight="1" x14ac:dyDescent="0.25">
      <c r="A14" s="23" t="s">
        <v>11</v>
      </c>
      <c r="B14" s="22"/>
      <c r="C14" s="22"/>
      <c r="D14" s="22" t="s">
        <v>32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ht="15.75" customHeight="1" x14ac:dyDescent="0.25">
      <c r="A15" s="29" t="s">
        <v>13</v>
      </c>
      <c r="B15" s="30"/>
      <c r="C15" s="31">
        <v>46209</v>
      </c>
      <c r="D15" s="3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38.25" customHeight="1" x14ac:dyDescent="0.25">
      <c r="A16" s="50" t="s">
        <v>11</v>
      </c>
      <c r="B16" s="51"/>
      <c r="C16" s="24">
        <f>SUM(P19:P19)</f>
        <v>1646.6666666666665</v>
      </c>
      <c r="D16" s="25"/>
      <c r="E16" s="26" t="s">
        <v>48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</row>
    <row r="17" spans="1:16" ht="60" customHeight="1" x14ac:dyDescent="0.25">
      <c r="A17" s="47" t="s">
        <v>0</v>
      </c>
      <c r="B17" s="47" t="s">
        <v>1</v>
      </c>
      <c r="C17" s="47" t="s">
        <v>2</v>
      </c>
      <c r="D17" s="47"/>
      <c r="E17" s="6" t="s">
        <v>44</v>
      </c>
      <c r="F17" s="6" t="s">
        <v>45</v>
      </c>
      <c r="G17" s="6" t="s">
        <v>46</v>
      </c>
      <c r="H17" s="7"/>
      <c r="I17" s="7"/>
      <c r="J17" s="7"/>
      <c r="K17" s="48" t="s">
        <v>10</v>
      </c>
      <c r="L17" s="47" t="s">
        <v>12</v>
      </c>
      <c r="M17" s="47" t="s">
        <v>8</v>
      </c>
      <c r="N17" s="47" t="s">
        <v>9</v>
      </c>
      <c r="O17" s="47" t="s">
        <v>6</v>
      </c>
      <c r="P17" s="33" t="s">
        <v>7</v>
      </c>
    </row>
    <row r="18" spans="1:16" ht="31.5" customHeight="1" x14ac:dyDescent="0.25">
      <c r="A18" s="47"/>
      <c r="B18" s="47"/>
      <c r="C18" s="8" t="s">
        <v>3</v>
      </c>
      <c r="D18" s="8" t="s">
        <v>4</v>
      </c>
      <c r="E18" s="7" t="s">
        <v>5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49"/>
      <c r="L18" s="47"/>
      <c r="M18" s="47"/>
      <c r="N18" s="47"/>
      <c r="O18" s="47"/>
      <c r="P18" s="33"/>
    </row>
    <row r="19" spans="1:16" ht="75" customHeight="1" x14ac:dyDescent="0.25">
      <c r="A19" s="16">
        <v>1</v>
      </c>
      <c r="B19" s="14" t="s">
        <v>48</v>
      </c>
      <c r="C19" s="16" t="s">
        <v>43</v>
      </c>
      <c r="D19" s="16">
        <v>10</v>
      </c>
      <c r="E19" s="9">
        <v>154</v>
      </c>
      <c r="F19" s="9">
        <v>110</v>
      </c>
      <c r="G19" s="9">
        <v>230</v>
      </c>
      <c r="H19" s="9"/>
      <c r="I19" s="9"/>
      <c r="J19" s="10"/>
      <c r="K19" s="11">
        <f>AVERAGE(E19,F19,G19,H19,I19)</f>
        <v>164.66666666666666</v>
      </c>
      <c r="L19" s="16">
        <f>COUNT(E19:I19)</f>
        <v>3</v>
      </c>
      <c r="M19" s="15">
        <f>STDEV(E19,F19,G19,H19,I19)</f>
        <v>60.706946335105144</v>
      </c>
      <c r="N19" s="15">
        <f t="shared" ref="N19" si="0">M19/K19*100</f>
        <v>36.866566600266282</v>
      </c>
      <c r="O19" s="15" t="str">
        <f>IF(N19&lt;37,"ОДНОРОДНЫЕ","НЕОДНОРОДНЫЕ")</f>
        <v>ОДНОРОДНЫЕ</v>
      </c>
      <c r="P19" s="12">
        <f>K19*D19</f>
        <v>1646.6666666666665</v>
      </c>
    </row>
    <row r="20" spans="1:16" ht="47.25" customHeight="1" x14ac:dyDescent="0.25">
      <c r="A20" s="34" t="s">
        <v>39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75.75" customHeight="1" x14ac:dyDescent="0.25">
      <c r="A21" s="20" t="s">
        <v>42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24.75" customHeight="1" x14ac:dyDescent="0.25">
      <c r="A22" s="13" t="s">
        <v>38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5.5" customHeight="1" x14ac:dyDescent="0.25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7"/>
      <c r="N23" s="18"/>
      <c r="O23" s="17"/>
      <c r="P23" s="13"/>
    </row>
    <row r="24" spans="1:16" ht="27" customHeight="1" x14ac:dyDescent="0.25">
      <c r="A24" s="13" t="s">
        <v>41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9"/>
      <c r="P24" s="13"/>
    </row>
    <row r="28" spans="1:16" x14ac:dyDescent="0.25">
      <c r="E28" s="1"/>
    </row>
  </sheetData>
  <mergeCells count="41"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  <mergeCell ref="D3:P3"/>
    <mergeCell ref="A6:C6"/>
    <mergeCell ref="A7:C7"/>
    <mergeCell ref="A8:P8"/>
    <mergeCell ref="D7:P7"/>
    <mergeCell ref="D6:P6"/>
    <mergeCell ref="A9:C9"/>
    <mergeCell ref="A10:C10"/>
    <mergeCell ref="A11:C11"/>
    <mergeCell ref="D11:P11"/>
    <mergeCell ref="D10:P10"/>
    <mergeCell ref="D9:P9"/>
    <mergeCell ref="A21:P21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20:P20"/>
  </mergeCells>
  <conditionalFormatting sqref="O19">
    <cfRule type="containsText" dxfId="2" priority="1" operator="containsText" text="НЕОДНОРОДНЫЕ">
      <formula>NOT(ISERROR(SEARCH("НЕОДНОРОДНЫЕ",O19)))</formula>
    </cfRule>
    <cfRule type="containsText" dxfId="1" priority="2" operator="containsText" text="ОДНОРОДНЫЕ">
      <formula>NOT(ISERROR(SEARCH("ОДНОРОДНЫЕ",O19)))</formula>
    </cfRule>
    <cfRule type="containsText" dxfId="0" priority="3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49" fitToWidth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2026-07-28T09:09:18Z</dcterms:modified>
</cp:coreProperties>
</file>