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192.168.2.220\закупки\ГОСУДАРСТВЕННЫЕ КОНТРАКТЫ\2026\п. 4 ч. 1 ст. 93\ГК ПАСПОРТ отходов\НА ОПУБЛИКОВАНИЕ\"/>
    </mc:Choice>
  </mc:AlternateContent>
  <bookViews>
    <workbookView xWindow="0" yWindow="0" windowWidth="28800" windowHeight="10500"/>
  </bookViews>
  <sheets>
    <sheet name=" Обоснование" sheetId="6" r:id="rId1"/>
  </sheets>
  <calcPr calcId="162913"/>
</workbook>
</file>

<file path=xl/calcChain.xml><?xml version="1.0" encoding="utf-8"?>
<calcChain xmlns="http://schemas.openxmlformats.org/spreadsheetml/2006/main">
  <c r="H15" i="6" l="1"/>
  <c r="L15" i="6" s="1"/>
  <c r="I15" i="6"/>
  <c r="J15" i="6" s="1"/>
  <c r="K15" i="6" l="1"/>
  <c r="L16" i="6" l="1"/>
</calcChain>
</file>

<file path=xl/sharedStrings.xml><?xml version="1.0" encoding="utf-8"?>
<sst xmlns="http://schemas.openxmlformats.org/spreadsheetml/2006/main" count="32" uniqueCount="30">
  <si>
    <t>Кол-во</t>
  </si>
  <si>
    <t>Ед. изм.</t>
  </si>
  <si>
    <t>№ п/п</t>
  </si>
  <si>
    <t>Среднее арифметическое значение цены, руб.</t>
  </si>
  <si>
    <t>Среднее квадратическое отклонение цены</t>
  </si>
  <si>
    <t>Стандартное отклонение цены</t>
  </si>
  <si>
    <t>Коэффициент вариации, %</t>
  </si>
  <si>
    <t>где:</t>
  </si>
  <si>
    <t>НМЦК, определяемая методом сопоставимых рыночных цен (анализа рынка);</t>
  </si>
  <si>
    <t>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услуг.</t>
  </si>
  <si>
    <t>Белгородский областной суд</t>
  </si>
  <si>
    <t xml:space="preserve">ЧАСТЬ II. ТЕХНИЧЕСКАЯ ЧАСТЬ. Приложение №1 </t>
  </si>
  <si>
    <t xml:space="preserve">Ценовая информация </t>
  </si>
  <si>
    <t>Цена за ед., руб.</t>
  </si>
  <si>
    <t>Расчет НМЦК ,  руб.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</si>
  <si>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ИТОГО начальная (максимальная) цена контракта:</t>
  </si>
  <si>
    <t xml:space="preserve">Информация  о валюте, используемой для  формирования цены контракта и расчетов с поставщиком: Российский рубль.
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контракта:  в связи с тем, что цена контракта выражена в рублях Российской Федерации, порядок применения официального курса иностранной валюты к рублю Российской Федерации не установлен.
</t>
  </si>
  <si>
    <t>Наименование товара</t>
  </si>
  <si>
    <t>Для расчета начальной (максимальной) цены государственного контракта применяется приоритетный метод - метод сопоставимых рыночных цен (анализа рынка). В соответствии с ч.2 ст.22 Федерального закона от 05.04.2013  № 44-ФЗ для изучения рыночных цен (анализа рынка) использовалась информация о рыночных ценах на данный вид товаров, полученная по запросу государственного заказчика.  В результате анализа рынка по инициативе государственного заказчика, в целях соблюдения принципа эффективности осуществления закупок, получены 3 предложения. Для расчета Н(М)ЦК принимается цена, расчитанная согласно формуле:</t>
  </si>
  <si>
    <t>усл. ед.</t>
  </si>
  <si>
    <t>Сурченко А.М.</t>
  </si>
  <si>
    <t xml:space="preserve">Приложение № 3. ОБОСНОВАНИЕ НАЧАЛЬНОЙ (МАКСИМАЛЬНОЙ) ЦЕНЫ КОНТРАКТА, НАЧАЛЬНЫХ ЦЕН ЕДИНИЦ ТОВАРА, РАБОТЫ, УСЛУГИ 
</t>
  </si>
  <si>
    <r>
      <t>Объект закупки:</t>
    </r>
    <r>
      <rPr>
        <b/>
        <sz val="10"/>
        <rFont val="Times New Roman"/>
        <family val="1"/>
        <charset val="204"/>
      </rPr>
      <t xml:space="preserve"> Оказание услуг по изготовлению паспортов отходов I-IV классов опасности</t>
    </r>
    <r>
      <rPr>
        <b/>
        <sz val="10"/>
        <color theme="1"/>
        <rFont val="Times New Roman"/>
        <family val="1"/>
        <charset val="204"/>
      </rPr>
      <t xml:space="preserve">. </t>
    </r>
    <r>
      <rPr>
        <sz val="10"/>
        <color theme="1"/>
        <rFont val="Times New Roman"/>
        <family val="1"/>
        <charset val="204"/>
      </rPr>
      <t>Описание объекта закупки изложено в Приложении № 1 "Описание объекта  закупки".</t>
    </r>
  </si>
  <si>
    <t xml:space="preserve"> Реестровый номер контракта
2782300523025000028
</t>
  </si>
  <si>
    <t xml:space="preserve"> Реестровый номер контракта  2781106658025000008
</t>
  </si>
  <si>
    <t xml:space="preserve">Оказание услуг по изготовлению паспортов отходов I-IV класса опасности
</t>
  </si>
  <si>
    <t>Реестровый номер контракта      2772480786725000021</t>
  </si>
  <si>
    <t>Начальная (максимальная) цена контракта - 5 962 (пять тысяч девятьсот шестьдесят два) рубля 88 копеек</t>
  </si>
  <si>
    <t>Дата составления: 30.03.2026</t>
  </si>
  <si>
    <t>Контрактный управляющий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</si>
</sst>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Arial"/>
      <family val="2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2" fillId="0" borderId="0">
      <alignment horizontal="left" vertical="center"/>
    </xf>
    <xf numFmtId="0" fontId="2" fillId="0" borderId="0">
      <alignment horizontal="center" vertical="center"/>
    </xf>
  </cellStyleXfs>
  <cellXfs count="57">
    <xf numFmtId="0" fontId="0" fillId="0" borderId="0" xfId="0"/>
    <xf numFmtId="0" fontId="4" fillId="0" borderId="0" xfId="1" applyFont="1"/>
    <xf numFmtId="0" fontId="3" fillId="0" borderId="0" xfId="1" applyFont="1"/>
    <xf numFmtId="0" fontId="4" fillId="0" borderId="0" xfId="1" applyFont="1" applyBorder="1"/>
    <xf numFmtId="0" fontId="4" fillId="0" borderId="0" xfId="1" applyFont="1" applyBorder="1" applyAlignment="1">
      <alignment horizontal="center"/>
    </xf>
    <xf numFmtId="2" fontId="6" fillId="0" borderId="1" xfId="1" applyNumberFormat="1" applyFont="1" applyBorder="1" applyAlignment="1">
      <alignment horizontal="center" vertical="center"/>
    </xf>
    <xf numFmtId="4" fontId="5" fillId="0" borderId="1" xfId="1" applyNumberFormat="1" applyFont="1" applyBorder="1" applyAlignment="1">
      <alignment horizontal="center"/>
    </xf>
    <xf numFmtId="0" fontId="5" fillId="0" borderId="3" xfId="1" applyFont="1" applyBorder="1" applyAlignment="1"/>
    <xf numFmtId="0" fontId="5" fillId="2" borderId="2" xfId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/>
    </xf>
    <xf numFmtId="0" fontId="5" fillId="0" borderId="0" xfId="1" applyFont="1" applyBorder="1" applyAlignment="1"/>
    <xf numFmtId="0" fontId="5" fillId="0" borderId="0" xfId="1" applyFont="1" applyBorder="1" applyAlignment="1">
      <alignment horizontal="center"/>
    </xf>
    <xf numFmtId="0" fontId="12" fillId="0" borderId="0" xfId="1" applyFont="1" applyBorder="1" applyAlignment="1"/>
    <xf numFmtId="0" fontId="6" fillId="0" borderId="0" xfId="1" applyFont="1" applyBorder="1" applyAlignment="1"/>
    <xf numFmtId="4" fontId="5" fillId="0" borderId="0" xfId="1" applyNumberFormat="1" applyFont="1" applyBorder="1" applyAlignment="1">
      <alignment horizontal="center"/>
    </xf>
    <xf numFmtId="14" fontId="4" fillId="0" borderId="0" xfId="1" applyNumberFormat="1" applyFont="1"/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right" vertical="center" wrapText="1"/>
    </xf>
    <xf numFmtId="0" fontId="11" fillId="0" borderId="0" xfId="1" applyFont="1" applyBorder="1" applyAlignment="1">
      <alignment horizontal="center"/>
    </xf>
    <xf numFmtId="0" fontId="5" fillId="2" borderId="1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top" wrapText="1"/>
    </xf>
    <xf numFmtId="2" fontId="4" fillId="0" borderId="0" xfId="1" applyNumberFormat="1" applyFont="1" applyFill="1" applyBorder="1" applyAlignment="1">
      <alignment vertical="center"/>
    </xf>
    <xf numFmtId="2" fontId="4" fillId="0" borderId="0" xfId="1" applyNumberFormat="1" applyFont="1" applyFill="1" applyBorder="1" applyAlignment="1">
      <alignment horizontal="center" vertical="center"/>
    </xf>
    <xf numFmtId="2" fontId="3" fillId="0" borderId="0" xfId="1" applyNumberFormat="1" applyFont="1" applyFill="1" applyBorder="1" applyAlignment="1">
      <alignment horizontal="center" vertical="center"/>
    </xf>
    <xf numFmtId="0" fontId="4" fillId="0" borderId="0" xfId="1" applyFont="1" applyFill="1" applyBorder="1"/>
    <xf numFmtId="2" fontId="4" fillId="0" borderId="0" xfId="1" applyNumberFormat="1" applyFont="1" applyFill="1" applyBorder="1"/>
    <xf numFmtId="2" fontId="3" fillId="0" borderId="0" xfId="1" applyNumberFormat="1" applyFont="1" applyFill="1" applyBorder="1"/>
    <xf numFmtId="2" fontId="5" fillId="0" borderId="1" xfId="1" applyNumberFormat="1" applyFont="1" applyFill="1" applyBorder="1" applyAlignment="1">
      <alignment horizontal="center" vertical="center" wrapText="1"/>
    </xf>
    <xf numFmtId="1" fontId="4" fillId="0" borderId="0" xfId="1" applyNumberFormat="1" applyFont="1" applyAlignment="1">
      <alignment wrapText="1"/>
    </xf>
    <xf numFmtId="0" fontId="4" fillId="0" borderId="0" xfId="1" applyFont="1" applyAlignment="1">
      <alignment wrapText="1"/>
    </xf>
    <xf numFmtId="0" fontId="5" fillId="0" borderId="4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4" fillId="0" borderId="0" xfId="1" applyFont="1" applyAlignment="1">
      <alignment horizontal="right"/>
    </xf>
    <xf numFmtId="0" fontId="11" fillId="0" borderId="0" xfId="1" applyFont="1" applyBorder="1" applyAlignment="1">
      <alignment horizontal="center"/>
    </xf>
    <xf numFmtId="0" fontId="8" fillId="0" borderId="0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/>
    </xf>
    <xf numFmtId="0" fontId="10" fillId="0" borderId="0" xfId="1" applyFont="1" applyFill="1" applyAlignment="1">
      <alignment horizontal="right"/>
    </xf>
    <xf numFmtId="0" fontId="11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right" vertical="center" wrapText="1"/>
    </xf>
    <xf numFmtId="0" fontId="11" fillId="0" borderId="0" xfId="0" applyFont="1" applyBorder="1" applyAlignment="1">
      <alignment horizontal="left" vertical="top" wrapText="1"/>
    </xf>
    <xf numFmtId="0" fontId="5" fillId="2" borderId="2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shrinkToFit="1"/>
    </xf>
    <xf numFmtId="0" fontId="3" fillId="0" borderId="0" xfId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3" fillId="0" borderId="7" xfId="1" applyFont="1" applyBorder="1" applyAlignment="1">
      <alignment horizontal="center"/>
    </xf>
    <xf numFmtId="0" fontId="5" fillId="2" borderId="3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</cellXfs>
  <cellStyles count="4">
    <cellStyle name="Excel Built-in Normal" xfId="1"/>
    <cellStyle name="S10" xfId="2"/>
    <cellStyle name="S9" xfId="3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6</xdr:row>
      <xdr:rowOff>28575</xdr:rowOff>
    </xdr:from>
    <xdr:to>
      <xdr:col>4</xdr:col>
      <xdr:colOff>581025</xdr:colOff>
      <xdr:row>6</xdr:row>
      <xdr:rowOff>428625</xdr:rowOff>
    </xdr:to>
    <xdr:pic>
      <xdr:nvPicPr>
        <xdr:cNvPr id="1025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8925" y="2314575"/>
          <a:ext cx="142875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95250</xdr:colOff>
      <xdr:row>7</xdr:row>
      <xdr:rowOff>38100</xdr:rowOff>
    </xdr:from>
    <xdr:to>
      <xdr:col>1</xdr:col>
      <xdr:colOff>714375</xdr:colOff>
      <xdr:row>7</xdr:row>
      <xdr:rowOff>266700</xdr:rowOff>
    </xdr:to>
    <xdr:pic>
      <xdr:nvPicPr>
        <xdr:cNvPr id="1026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71475" y="2724150"/>
          <a:ext cx="6191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28575</xdr:colOff>
      <xdr:row>8</xdr:row>
      <xdr:rowOff>638175</xdr:rowOff>
    </xdr:from>
    <xdr:to>
      <xdr:col>1</xdr:col>
      <xdr:colOff>190500</xdr:colOff>
      <xdr:row>8</xdr:row>
      <xdr:rowOff>866775</xdr:rowOff>
    </xdr:to>
    <xdr:pic>
      <xdr:nvPicPr>
        <xdr:cNvPr id="1027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04800" y="3657600"/>
          <a:ext cx="1619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2"/>
  <sheetViews>
    <sheetView tabSelected="1" topLeftCell="A2" zoomScale="130" zoomScaleNormal="130" workbookViewId="0">
      <selection activeCell="B11" sqref="B11"/>
    </sheetView>
  </sheetViews>
  <sheetFormatPr defaultColWidth="9.28515625" defaultRowHeight="12" x14ac:dyDescent="0.2"/>
  <cols>
    <col min="1" max="1" width="5" style="1" customWidth="1"/>
    <col min="2" max="2" width="41.7109375" style="1" customWidth="1"/>
    <col min="3" max="3" width="7.7109375" style="1" customWidth="1"/>
    <col min="4" max="4" width="8.28515625" style="1" customWidth="1"/>
    <col min="5" max="5" width="23" style="1" customWidth="1"/>
    <col min="6" max="6" width="19" style="1" customWidth="1"/>
    <col min="7" max="7" width="21.140625" style="1" customWidth="1"/>
    <col min="8" max="8" width="14.5703125" style="1" customWidth="1"/>
    <col min="9" max="9" width="13.5703125" style="1" customWidth="1"/>
    <col min="10" max="10" width="11.85546875" style="1" customWidth="1"/>
    <col min="11" max="11" width="12.140625" style="1" customWidth="1"/>
    <col min="12" max="12" width="15.42578125" style="1" customWidth="1"/>
    <col min="13" max="13" width="8.42578125" style="1" customWidth="1"/>
    <col min="14" max="14" width="8.28515625" style="1" customWidth="1"/>
    <col min="15" max="16384" width="9.28515625" style="1"/>
  </cols>
  <sheetData>
    <row r="1" spans="1:15" ht="12" hidden="1" customHeight="1" x14ac:dyDescent="0.2">
      <c r="I1" s="36" t="s">
        <v>11</v>
      </c>
      <c r="J1" s="36"/>
      <c r="K1" s="36"/>
      <c r="L1" s="36"/>
    </row>
    <row r="2" spans="1:15" x14ac:dyDescent="0.2">
      <c r="I2" s="41"/>
      <c r="J2" s="41"/>
      <c r="K2" s="41"/>
      <c r="L2" s="41"/>
    </row>
    <row r="3" spans="1:15" ht="27" customHeight="1" x14ac:dyDescent="0.2">
      <c r="A3" s="38" t="s">
        <v>21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"/>
      <c r="N3" s="3"/>
    </row>
    <row r="4" spans="1:15" ht="19.5" customHeight="1" x14ac:dyDescent="0.2">
      <c r="A4" s="40" t="s">
        <v>10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3"/>
      <c r="N4" s="3"/>
    </row>
    <row r="5" spans="1:15" ht="26.25" customHeight="1" x14ac:dyDescent="0.2">
      <c r="A5" s="42" t="s">
        <v>22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3"/>
      <c r="N5" s="3"/>
    </row>
    <row r="6" spans="1:15" ht="42" customHeight="1" x14ac:dyDescent="0.2">
      <c r="A6" s="42" t="s">
        <v>18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3"/>
      <c r="N6" s="3"/>
    </row>
    <row r="7" spans="1:15" ht="25.5" customHeight="1" x14ac:dyDescent="0.2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"/>
      <c r="N7" s="3"/>
    </row>
    <row r="8" spans="1:15" ht="22.5" customHeight="1" x14ac:dyDescent="0.2">
      <c r="A8" s="17" t="s">
        <v>7</v>
      </c>
      <c r="B8" s="43" t="s">
        <v>8</v>
      </c>
      <c r="C8" s="43"/>
      <c r="D8" s="43"/>
      <c r="E8" s="43"/>
      <c r="F8" s="43"/>
      <c r="G8" s="18"/>
      <c r="H8" s="17"/>
      <c r="I8" s="17"/>
      <c r="J8" s="17"/>
      <c r="K8" s="17"/>
      <c r="L8" s="17"/>
      <c r="M8" s="3"/>
      <c r="N8" s="3"/>
    </row>
    <row r="9" spans="1:15" ht="72" customHeight="1" x14ac:dyDescent="0.2">
      <c r="A9" s="19"/>
      <c r="B9" s="42" t="s">
        <v>9</v>
      </c>
      <c r="C9" s="42"/>
      <c r="D9" s="42"/>
      <c r="E9" s="42"/>
      <c r="F9" s="42"/>
      <c r="G9" s="42"/>
      <c r="H9" s="42"/>
      <c r="I9" s="42"/>
      <c r="J9" s="42"/>
      <c r="K9" s="42"/>
      <c r="L9" s="42"/>
      <c r="M9" s="3"/>
      <c r="N9" s="3"/>
    </row>
    <row r="10" spans="1:15" ht="42.75" customHeight="1" x14ac:dyDescent="0.2">
      <c r="A10" s="10"/>
      <c r="B10" s="44" t="s">
        <v>16</v>
      </c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3"/>
      <c r="N10" s="3"/>
    </row>
    <row r="11" spans="1:15" ht="12.75" x14ac:dyDescent="0.2">
      <c r="A11" s="4"/>
      <c r="B11" s="4"/>
      <c r="C11" s="4"/>
      <c r="D11" s="4"/>
      <c r="E11" s="53"/>
      <c r="F11" s="53"/>
      <c r="G11" s="53"/>
      <c r="H11" s="53"/>
      <c r="I11" s="53"/>
      <c r="J11" s="4"/>
      <c r="K11" s="4"/>
      <c r="L11" s="4"/>
      <c r="M11" s="3"/>
      <c r="N11" s="3"/>
    </row>
    <row r="12" spans="1:15" ht="24.75" customHeight="1" x14ac:dyDescent="0.2">
      <c r="A12" s="45" t="s">
        <v>2</v>
      </c>
      <c r="B12" s="45" t="s">
        <v>17</v>
      </c>
      <c r="C12" s="45" t="s">
        <v>1</v>
      </c>
      <c r="D12" s="45" t="s">
        <v>0</v>
      </c>
      <c r="E12" s="54" t="s">
        <v>12</v>
      </c>
      <c r="F12" s="55"/>
      <c r="G12" s="56"/>
      <c r="H12" s="45" t="s">
        <v>3</v>
      </c>
      <c r="I12" s="45" t="s">
        <v>4</v>
      </c>
      <c r="J12" s="45" t="s">
        <v>5</v>
      </c>
      <c r="K12" s="45" t="s">
        <v>6</v>
      </c>
      <c r="L12" s="45" t="s">
        <v>14</v>
      </c>
      <c r="M12" s="48"/>
      <c r="N12" s="48"/>
      <c r="O12" s="49"/>
    </row>
    <row r="13" spans="1:15" ht="63.75" customHeight="1" x14ac:dyDescent="0.2">
      <c r="A13" s="46"/>
      <c r="B13" s="46"/>
      <c r="C13" s="46"/>
      <c r="D13" s="46"/>
      <c r="E13" s="22" t="s">
        <v>26</v>
      </c>
      <c r="F13" s="22" t="s">
        <v>24</v>
      </c>
      <c r="G13" s="22" t="s">
        <v>23</v>
      </c>
      <c r="H13" s="46"/>
      <c r="I13" s="46"/>
      <c r="J13" s="46"/>
      <c r="K13" s="46"/>
      <c r="L13" s="46"/>
      <c r="M13" s="49"/>
      <c r="N13" s="49"/>
      <c r="O13" s="51"/>
    </row>
    <row r="14" spans="1:15" s="2" customFormat="1" ht="21" customHeight="1" x14ac:dyDescent="0.2">
      <c r="A14" s="47"/>
      <c r="B14" s="47"/>
      <c r="C14" s="47"/>
      <c r="D14" s="47"/>
      <c r="E14" s="20" t="s">
        <v>13</v>
      </c>
      <c r="F14" s="21" t="s">
        <v>13</v>
      </c>
      <c r="G14" s="8" t="s">
        <v>13</v>
      </c>
      <c r="H14" s="47"/>
      <c r="I14" s="47"/>
      <c r="J14" s="47"/>
      <c r="K14" s="47"/>
      <c r="L14" s="47"/>
      <c r="M14" s="50"/>
      <c r="N14" s="50"/>
      <c r="O14" s="52"/>
    </row>
    <row r="15" spans="1:15" s="2" customFormat="1" ht="31.5" customHeight="1" x14ac:dyDescent="0.2">
      <c r="A15" s="9">
        <v>1</v>
      </c>
      <c r="B15" s="24" t="s">
        <v>25</v>
      </c>
      <c r="C15" s="9" t="s">
        <v>19</v>
      </c>
      <c r="D15" s="9">
        <v>2</v>
      </c>
      <c r="E15" s="23">
        <v>2738.3332999999998</v>
      </c>
      <c r="F15" s="23">
        <v>2973.9749999999999</v>
      </c>
      <c r="G15" s="23">
        <v>3232</v>
      </c>
      <c r="H15" s="5">
        <f t="shared" ref="H15" si="0">ROUND(SUM(E15,F15,G15,)/3,2)</f>
        <v>2981.44</v>
      </c>
      <c r="I15" s="5">
        <f t="shared" ref="I15" si="1">VARA(E15,F15,G15)</f>
        <v>60968.453682130057</v>
      </c>
      <c r="J15" s="5">
        <f>SQRT(I15)</f>
        <v>246.91790879182915</v>
      </c>
      <c r="K15" s="5">
        <f t="shared" ref="K15" si="2">J15/H15*100</f>
        <v>8.2818339054896004</v>
      </c>
      <c r="L15" s="31">
        <f t="shared" ref="L15" si="3">D15*H15</f>
        <v>5962.88</v>
      </c>
      <c r="M15" s="25"/>
      <c r="N15" s="26"/>
      <c r="O15" s="27"/>
    </row>
    <row r="16" spans="1:15" ht="12.75" customHeight="1" x14ac:dyDescent="0.2">
      <c r="A16" s="7"/>
      <c r="B16" s="34" t="s">
        <v>15</v>
      </c>
      <c r="C16" s="34"/>
      <c r="D16" s="34"/>
      <c r="E16" s="34"/>
      <c r="F16" s="34"/>
      <c r="G16" s="34"/>
      <c r="H16" s="34"/>
      <c r="I16" s="34"/>
      <c r="J16" s="34"/>
      <c r="K16" s="35"/>
      <c r="L16" s="6">
        <f>SUM(L15:L15)</f>
        <v>5962.88</v>
      </c>
      <c r="M16" s="28"/>
      <c r="N16" s="29"/>
      <c r="O16" s="30"/>
    </row>
    <row r="17" spans="1:14" ht="12.75" x14ac:dyDescent="0.2">
      <c r="A17" s="11"/>
      <c r="B17" s="11"/>
      <c r="C17" s="11"/>
      <c r="D17" s="12"/>
      <c r="E17" s="13"/>
      <c r="F17" s="13"/>
      <c r="G17" s="13"/>
      <c r="H17" s="11"/>
      <c r="I17" s="14"/>
      <c r="J17" s="14"/>
      <c r="K17" s="14"/>
      <c r="L17" s="15"/>
      <c r="M17" s="3"/>
      <c r="N17" s="3"/>
    </row>
    <row r="18" spans="1:14" ht="14.25" customHeight="1" x14ac:dyDescent="0.2">
      <c r="B18" s="1" t="s">
        <v>27</v>
      </c>
    </row>
    <row r="19" spans="1:14" ht="0.75" hidden="1" customHeight="1" x14ac:dyDescent="0.2"/>
    <row r="20" spans="1:14" x14ac:dyDescent="0.2">
      <c r="B20" s="16" t="s">
        <v>28</v>
      </c>
    </row>
    <row r="21" spans="1:14" x14ac:dyDescent="0.2">
      <c r="B21" s="16" t="s">
        <v>29</v>
      </c>
      <c r="E21" s="32"/>
      <c r="F21" s="33"/>
      <c r="G21" s="32"/>
    </row>
    <row r="22" spans="1:14" x14ac:dyDescent="0.2">
      <c r="B22" s="1" t="s">
        <v>20</v>
      </c>
    </row>
  </sheetData>
  <sheetProtection selectLockedCells="1" selectUnlockedCells="1"/>
  <mergeCells count="26">
    <mergeCell ref="M12:N12"/>
    <mergeCell ref="M13:M14"/>
    <mergeCell ref="N13:N14"/>
    <mergeCell ref="O12:O14"/>
    <mergeCell ref="E11:I11"/>
    <mergeCell ref="E12:G12"/>
    <mergeCell ref="K12:K14"/>
    <mergeCell ref="J12:J14"/>
    <mergeCell ref="I12:I14"/>
    <mergeCell ref="H12:H14"/>
    <mergeCell ref="B16:K16"/>
    <mergeCell ref="I1:L1"/>
    <mergeCell ref="A7:L7"/>
    <mergeCell ref="A3:L3"/>
    <mergeCell ref="A4:L4"/>
    <mergeCell ref="I2:L2"/>
    <mergeCell ref="B9:L9"/>
    <mergeCell ref="B8:F8"/>
    <mergeCell ref="A5:L5"/>
    <mergeCell ref="A6:L6"/>
    <mergeCell ref="B10:L10"/>
    <mergeCell ref="L12:L14"/>
    <mergeCell ref="C12:C14"/>
    <mergeCell ref="B12:B14"/>
    <mergeCell ref="A12:A14"/>
    <mergeCell ref="D12:D14"/>
  </mergeCells>
  <phoneticPr fontId="7" type="noConversion"/>
  <pageMargins left="0.55118110236220474" right="0.59055118110236227" top="0.6692913385826772" bottom="0.59055118110236227" header="0.15748031496062992" footer="0.27559055118110237"/>
  <pageSetup paperSize="9" scale="74" firstPageNumber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Обоснование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А. Кононова</dc:creator>
  <cp:lastModifiedBy>nachotdela_10</cp:lastModifiedBy>
  <cp:lastPrinted>2022-07-18T13:02:37Z</cp:lastPrinted>
  <dcterms:created xsi:type="dcterms:W3CDTF">2013-01-30T02:33:10Z</dcterms:created>
  <dcterms:modified xsi:type="dcterms:W3CDTF">2026-03-31T06:10:35Z</dcterms:modified>
</cp:coreProperties>
</file>