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макарон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<sst xmlns="http://schemas.openxmlformats.org/spreadsheetml/2006/main" xmlns:a="http://schemas.openxmlformats.org/drawingml/2006/main" xmlns:a15="http://schemas.microsoft.com/office/drawing/2012/main" xmlns:asvg="http://schemas.microsoft.com/office/drawing/2016/SVG/main" xmlns:c="http://schemas.openxmlformats.org/drawingml/2006/chart" xmlns:co="http://ncloudtech.com" xmlns:co-ooxml="http://ncloudtech.com/ooxml" xmlns:m="http://schemas.openxmlformats.org/officeDocument/2006/math" xmlns:mc="http://schemas.openxmlformats.org/markup-compatibility/2006" xmlns:o="urn:schemas-microsoft-com:office:office" xmlns:p="http://schemas.openxmlformats.org/presentationml/2006/main" xmlns:pic="http://schemas.openxmlformats.org/drawingml/2006/picture" xmlns:r="http://schemas.openxmlformats.org/officeDocument/2006/relationships" xmlns:s="http://schemas.openxmlformats.org/officeDocument/2006/sharedTypes" xmlns:sl="http://schemas.openxmlformats.org/schemaLibrary/2006/main" xmlns:v="urn:schemas-microsoft-com:vml" xmlns:w="http://schemas.openxmlformats.org/wordprocessingml/2006/main" xmlns:w10="urn:schemas-microsoft-com:office:word" xmlns:w14="http://schemas.microsoft.com/office/word/2010/wordml" xmlns:w15="http://schemas.microsoft.com/office/word/2012/wordml" xmlns:wp="http://schemas.openxmlformats.org/drawingml/2006/wordprocessingDrawing" xmlns:wpg="http://schemas.microsoft.com/office/word/2010/wordprocessingGroup" xmlns:wps="http://schemas.microsoft.com/office/word/2010/wordprocessingShape" xmlns:x="urn:schemas-microsoft-com:office:excel" xmlns:x12ac="http://schemas.microsoft.com/office/spreadsheetml/2011/1/ac" xmlns:x14="http://schemas.microsoft.com/office/spreadsheetml/2009/9/main" xmlns:xdr="http://schemas.openxmlformats.org/drawingml/2006/spreadsheetDrawing" xmlns:xm="http://schemas.microsoft.com/office/excel/2006/main" mc:Ignorable="co co-ooxml w14 x14 w15">
  <si>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</si>
  <si>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</si>
  <si>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t>Объем</t>
  </si>
  <si>
    <t>Источник №1 Галерея</t>
  </si>
  <si>
    <t>Источник №2 Традиция вкуса</t>
  </si>
  <si>
    <t>Источник №3  Грей Торг</t>
  </si>
  <si>
    <t xml:space="preserve">Источник №5 </t>
  </si>
  <si>
    <t>макаронные изделия плоские фигурные</t>
  </si>
  <si>
    <t xml:space="preserve">Источник №6 </t>
  </si>
  <si>
    <t>кг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</si>
  <si>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</si>
  <si>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</si>
  <si>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</si>
  <si>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</si>
  <si>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</si>
  <si>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</si>
  <si>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</si>
  <si>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</si>
  <si>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</si>
  <si>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макаронные изделия трубки</t>
  </si>
  <si>
    <t xml:space="preserve">НМЦК контракта (рын.) =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</si>
</sst>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;[red]0.00" formatCode="0.00;[red]0.00" numFmtId="1004"/>
    <numFmt co:extendedFormatCode="0.00" formatCode="0.00" numFmtId="1003"/>
    <numFmt co:extendedFormatCode="#,##0.00_р_." formatCode="#,##0.00_р_." numFmtId="1001"/>
    <numFmt co:extendedFormatCode="General" formatCode="General" numFmtId="1002"/>
  </numFmts>
  <fonts count="5"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9"/>
    </font>
    <font>
      <name val="Times New Roman"/>
      <color rgb="000000" tint="0"/>
      <sz val="10"/>
    </font>
    <font>
      <name val="Times New Roman"/>
      <sz val="9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thin">
        <color rgb="242424" tint="0"/>
      </left>
      <right style="thin">
        <color rgb="242424" tint="0"/>
      </right>
      <top style="thin">
        <color rgb="242424" tint="0"/>
      </top>
    </border>
    <border>
      <left style="thin">
        <color rgb="242424" tint="0"/>
      </left>
      <right style="thin">
        <color rgb="242424" tint="0"/>
      </righ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242424" tint="0"/>
      </left>
      <top style="thin">
        <color rgb="242424" tint="0"/>
      </top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</borders>
  <cellStyleXfs count="1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</cellStyleXfs>
  <cellXfs count="41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3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4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4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3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4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7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8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9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0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1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3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8" fillId="0" fontId="2" numFmtId="1000" quotePrefix="false">
      <alignment horizontal="right" indent="0" textRotation="0" vertical="center" wrapText="true"/>
      <protection hidden="false" locked="true"/>
    </xf>
  </cellXfs>
  <cellStyles count="1">
    <cellStyle builtinId="0" name="Normal" xfId="0"/>
  </cellStyles>
  <dxfs count="2">
    <dxf>
      <font>
        <b val="false"/>
        <color rgb="800080" tint="0"/>
        <sz val="11"/>
      </font>
      <fill>
        <patternFill patternType="solid">
          <bgColor rgb="FF99CC" tint="0"/>
        </patternFill>
      </fill>
    </dxf>
    <dxf>
      <font>
        <b val="false"/>
        <color rgb="008000" tint="0"/>
        <sz val="11"/>
      </font>
      <fill>
        <patternFill patternType="solid">
          <bgColor rgb="CCFFCC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5"/>
  <sheetViews>
    <sheetView showZeros="true" workbookViewId="0"/>
  </sheetViews>
  <sheetFormatPr baseColWidth="8" customHeight="false" defaultColWidth="9.1562501744526248" defaultRowHeight="12" zeroHeight="false"/>
  <cols>
    <col customWidth="true" hidden="false" max="1" min="1" outlineLevel="0" style="1" width="5.429999964475102"/>
    <col customWidth="true" hidden="false" max="2" min="2" outlineLevel="0" style="1" width="19.850000346790672"/>
    <col customWidth="true" hidden="false" max="3" min="3" outlineLevel="0" style="1" width="7.2900000625914876"/>
    <col customWidth="true" hidden="false" max="4" min="4" outlineLevel="0" style="1" width="7.1500001607078723"/>
    <col customWidth="true" hidden="false" max="5" min="5" outlineLevel="0" style="2" width="10.72000002706659"/>
    <col customWidth="true" hidden="false" max="6" min="6" outlineLevel="0" style="2" width="10.990000079508105"/>
    <col customWidth="true" hidden="false" max="7" min="7" outlineLevel="0" style="2" width="10.850000177624491"/>
    <col customWidth="true" hidden="false" max="8" min="8" outlineLevel="0" style="2" width="11.139999732717433"/>
    <col customWidth="true" hidden="true" max="10" min="9" outlineLevel="0" style="2" width="10.000000338332363"/>
    <col customWidth="true" hidden="false" max="11" min="11" outlineLevel="0" style="2" width="9.8500000084583093"/>
    <col customWidth="true" hidden="false" max="12" min="12" outlineLevel="0" style="1" width="7.7099997682423309"/>
    <col customWidth="true" hidden="false" max="13" min="13" outlineLevel="0" style="1" width="6.9999998308338185"/>
    <col customWidth="true" hidden="false" max="14" min="14" outlineLevel="0" style="1" width="10.289999893425305"/>
    <col customWidth="true" hidden="false" max="15" min="15" outlineLevel="0" style="1" width="14.149999991541691"/>
    <col customWidth="true" hidden="false" max="16" min="16" outlineLevel="0" style="2" width="15.710000444907058"/>
    <col customWidth="true" hidden="false" max="17" min="17" outlineLevel="0" style="1" width="13.009999920491895"/>
    <col customWidth="true" hidden="false" max="18" min="18" outlineLevel="0" style="1" width="11.719999519568045"/>
    <col customWidth="true" hidden="false" max="19" min="19" outlineLevel="0" style="1" width="11.570000543023443"/>
    <col customWidth="true" hidden="false" max="21" min="20" outlineLevel="0" style="1" width="10.580000125182975"/>
    <col bestFit="true" customWidth="true" hidden="false" max="1024" min="22" outlineLevel="0" style="1" width="9.1400000710497959"/>
  </cols>
  <sheetData>
    <row customHeight="true" hidden="false" ht="54" outlineLevel="0" r="1">
      <c r="A1" s="3" t="s">
        <v>0</v>
      </c>
      <c r="B1" s="3" t="s">
        <v>1</v>
      </c>
      <c r="C1" s="4" t="s">
        <v>2</v>
      </c>
      <c r="D1" s="5" t="s"/>
      <c r="E1" s="6" t="s">
        <v>3</v>
      </c>
      <c r="F1" s="6" t="s">
        <v>4</v>
      </c>
      <c r="G1" s="6" t="s">
        <v>5</v>
      </c>
      <c r="H1" s="6" t="n"/>
      <c r="I1" s="6" t="s">
        <v>6</v>
      </c>
      <c r="J1" s="6" t="s">
        <v>8</v>
      </c>
      <c r="K1" s="6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6" t="s">
        <v>15</v>
      </c>
    </row>
    <row hidden="false" ht="24" outlineLevel="0" r="2">
      <c r="A2" s="12" t="s"/>
      <c r="B2" s="13" t="s"/>
      <c r="C2" s="3" t="s">
        <v>16</v>
      </c>
      <c r="D2" s="3" t="s">
        <v>17</v>
      </c>
      <c r="E2" s="10" t="s">
        <v>18</v>
      </c>
      <c r="F2" s="10" t="s">
        <v>18</v>
      </c>
      <c r="G2" s="10" t="s">
        <v>18</v>
      </c>
      <c r="H2" s="10" t="s">
        <v>18</v>
      </c>
      <c r="I2" s="10" t="s">
        <v>18</v>
      </c>
      <c r="J2" s="10" t="s">
        <v>18</v>
      </c>
      <c r="K2" s="15" t="s"/>
      <c r="L2" s="16" t="s"/>
      <c r="M2" s="17" t="s"/>
      <c r="N2" s="18" t="s"/>
      <c r="O2" s="19" t="s"/>
      <c r="P2" s="20" t="s"/>
    </row>
    <row hidden="false" ht="25.350000381469727" outlineLevel="0" r="3">
      <c r="A3" s="7" t="n">
        <v>2</v>
      </c>
      <c r="B3" s="8" t="s">
        <v>7</v>
      </c>
      <c r="C3" s="9" t="s">
        <v>9</v>
      </c>
      <c r="D3" s="3" t="n">
        <v>649</v>
      </c>
      <c r="E3" s="10" t="n">
        <v>95</v>
      </c>
      <c r="F3" s="10" t="n">
        <v>80</v>
      </c>
      <c r="G3" s="10" t="n">
        <v>88</v>
      </c>
      <c r="H3" s="10" t="n"/>
      <c r="I3" s="10" t="n"/>
      <c r="J3" s="10" t="n"/>
      <c r="K3" s="6" t="n">
        <f aca="false" ca="false" dt2D="false" dtr="false" t="normal">ROUND(AVERAGE(E3, F3, G3, I3, H3, J3), 2)</f>
        <v>87.669999999999987</v>
      </c>
      <c r="L3" s="4" t="n">
        <f aca="false" ca="false" dt2D="false" dtr="false" t="normal">COUNT(E3:H3)</f>
        <v>3</v>
      </c>
      <c r="M3" s="11" t="n">
        <f aca="false" ca="false" dt2D="false" dtr="false" t="normal">_XLFN.STDEV.S(E3, F3, G3, H3, I3)</f>
        <v>7.5055534994651349</v>
      </c>
      <c r="N3" s="11" t="n">
        <f aca="false" ca="false" dt2D="false" dtr="false" t="normal">M3/K3*100</f>
        <v>8.5611423513917373</v>
      </c>
      <c r="O3" s="14" t="str">
        <f aca="false" ca="false" dt2D="false" dtr="false" t="normal">IF(N3&lt;33, "ОДНОРОДНЫЕ", "НЕОДНОРОДНЫЕ")</f>
        <v>ОДНОРОДНЫЕ</v>
      </c>
      <c r="P3" s="6" t="n">
        <f aca="false" ca="false" dt2D="false" dtr="false" t="normal">D3*K3</f>
        <v>56897.829999999994</v>
      </c>
      <c r="Q3" s="11" t="n">
        <f aca="false" ca="false" dt2D="false" dtr="false" t="normal">D3*E3</f>
        <v>61655</v>
      </c>
      <c r="R3" s="11" t="n">
        <f aca="false" ca="false" dt2D="false" dtr="false" t="normal">D3*F3</f>
        <v>51920</v>
      </c>
      <c r="S3" s="11" t="n">
        <f aca="false" ca="false" dt2D="false" dtr="false" t="normal">D3*G3</f>
        <v>57112</v>
      </c>
    </row>
    <row customFormat="true" customHeight="true" hidden="false" ht="30.75" outlineLevel="0" r="4" s="4">
      <c r="A4" s="21" t="n">
        <v>3</v>
      </c>
      <c r="B4" s="22" t="s">
        <v>19</v>
      </c>
      <c r="C4" s="9" t="s">
        <v>9</v>
      </c>
      <c r="D4" s="23" t="n">
        <v>650</v>
      </c>
      <c r="E4" s="24" t="n">
        <v>95</v>
      </c>
      <c r="F4" s="25" t="n">
        <v>80</v>
      </c>
      <c r="G4" s="6" t="n">
        <v>88</v>
      </c>
      <c r="H4" s="6" t="n"/>
      <c r="I4" s="6" t="n"/>
      <c r="J4" s="6" t="n"/>
      <c r="K4" s="6" t="n">
        <f aca="false" ca="false" dt2D="false" dtr="false" t="normal">ROUND(AVERAGE(E4, F4, G4, I4, H4, J4), 2)</f>
        <v>87.669999999999987</v>
      </c>
      <c r="L4" s="4" t="n">
        <f aca="false" ca="false" dt2D="false" dtr="false" t="normal">COUNT(E4:H4)</f>
        <v>3</v>
      </c>
      <c r="M4" s="11" t="n">
        <f aca="false" ca="false" dt2D="false" dtr="false" t="normal">_XLFN.STDEV.S(E4, F4, G4, H4, I4)</f>
        <v>7.5055534994651349</v>
      </c>
      <c r="N4" s="11" t="n">
        <f aca="false" ca="false" dt2D="false" dtr="false" t="normal">M4/K4*100</f>
        <v>8.5611423513917373</v>
      </c>
      <c r="O4" s="14" t="str">
        <f aca="false" ca="false" dt2D="false" dtr="false" t="normal">IF(N4&lt;33, "ОДНОРОДНЫЕ", "НЕОДНОРОДНЫЕ")</f>
        <v>ОДНОРОДНЫЕ</v>
      </c>
      <c r="P4" s="6" t="n">
        <f aca="false" ca="false" dt2D="false" dtr="false" t="normal">D4*K4</f>
        <v>56985.499999999993</v>
      </c>
      <c r="Q4" s="11" t="n">
        <f aca="false" ca="false" dt2D="false" dtr="false" t="normal">D4*E4</f>
        <v>61750</v>
      </c>
      <c r="R4" s="11" t="n">
        <f aca="false" ca="false" dt2D="false" dtr="false" t="normal">D4*F4</f>
        <v>52000</v>
      </c>
      <c r="S4" s="11" t="n">
        <f aca="false" ca="false" dt2D="false" dtr="false" t="normal">D4*G4</f>
        <v>57200</v>
      </c>
      <c r="T4" s="11" t="n">
        <f aca="false" ca="false" dt2D="false" dtr="false" t="normal">D4*H4</f>
        <v>0</v>
      </c>
      <c r="U4" s="11" t="n">
        <f aca="false" ca="false" dt2D="false" dtr="false" t="normal">D4*I4</f>
        <v>0</v>
      </c>
    </row>
    <row customHeight="true" hidden="false" ht="12" outlineLevel="0" r="5">
      <c r="A5" s="26" t="s">
        <v>20</v>
      </c>
      <c r="B5" s="27" t="s"/>
      <c r="C5" s="28" t="s"/>
      <c r="D5" s="29" t="s"/>
      <c r="E5" s="30" t="s"/>
      <c r="F5" s="31" t="s"/>
      <c r="G5" s="32" t="s"/>
      <c r="H5" s="33" t="s"/>
      <c r="I5" s="34" t="s"/>
      <c r="J5" s="35" t="s"/>
      <c r="K5" s="36" t="s"/>
      <c r="L5" s="37" t="s"/>
      <c r="M5" s="38" t="s"/>
      <c r="N5" s="39" t="s"/>
      <c r="O5" s="40" t="s"/>
      <c r="P5" s="6" t="n">
        <f aca="false" ca="false" dt2D="false" dtr="false" t="normal">SUM(P3:P4)</f>
        <v>113883.32999999999</v>
      </c>
      <c r="Q5" s="6" t="n">
        <f aca="false" ca="false" dt2D="false" dtr="false" t="normal">SUM(Q3:Q4)</f>
        <v>123405</v>
      </c>
      <c r="R5" s="6" t="n">
        <f aca="false" ca="false" dt2D="false" dtr="false" t="normal">SUM(R3:R4)</f>
        <v>103920</v>
      </c>
      <c r="S5" s="6" t="n">
        <f aca="false" ca="false" dt2D="false" dtr="false" t="normal">SUM(S3:S4)</f>
        <v>114312</v>
      </c>
      <c r="T5" s="6" t="n">
        <f aca="false" ca="false" dt2D="false" dtr="false" t="normal">SUM(T4)</f>
        <v>0</v>
      </c>
      <c r="U5" s="6" t="n">
        <f aca="false" ca="false" dt2D="false" dtr="false" t="normal">SUM(U4)</f>
        <v>0</v>
      </c>
    </row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5:O5"/>
  </mergeCells>
  <conditionalFormatting pivot="false" sqref="O3:O4">
    <cfRule aboveAverage="true" bottom="false" dxfId="0" equalAverage="false" percent="false" priority="6" stopIfTrue="false" type="expression">
      <formula>NOT(ISERROR(SEARCH("НЕ", O4)))</formula>
    </cfRule>
  </conditionalFormatting>
  <conditionalFormatting pivot="false" sqref="O3:O4">
    <cfRule aboveAverage="true" bottom="false" dxfId="1" equalAverage="false" percent="false" priority="5" stopIfTrue="false" type="expression">
      <formula>NOT(ISERROR(SEARCH("ОДНОРОДНЫЕ", O4)))</formula>
    </cfRule>
  </conditionalFormatting>
  <conditionalFormatting pivot="false" sqref="O3:O4">
    <cfRule aboveAverage="true" bottom="false" dxfId="0" equalAverage="false" percent="false" priority="4" stopIfTrue="false" type="expression">
      <formula>NOT(ISERROR(SEARCH("НЕОДНОРОДНЫЕ", O4)))</formula>
    </cfRule>
  </conditionalFormatting>
  <conditionalFormatting pivot="false" sqref="O3:O4">
    <cfRule aboveAverage="true" bottom="false" dxfId="0" equalAverage="false" percent="false" priority="3" stopIfTrue="false" type="expression">
      <formula>NOT(ISERROR(SEARCH("НЕОДНОРОДНЫЕ", O4)))</formula>
    </cfRule>
  </conditionalFormatting>
  <conditionalFormatting pivot="false" sqref="O3:O4">
    <cfRule aboveAverage="true" bottom="false" dxfId="1" equalAverage="false" percent="false" priority="2" stopIfTrue="false" type="expression">
      <formula>NOT(ISERROR(SEARCH("ОДНОРОДНЫЕ", O4)))</formula>
    </cfRule>
  </conditionalFormatting>
  <conditionalFormatting pivot="false" sqref="O3:O4">
    <cfRule aboveAverage="true" bottom="false" dxfId="0" equalAverage="false" percent="false" priority="1" stopIfTrue="false" type="expression">
      <formula>NOT(ISERROR(SEARCH("НЕОДНОРОДНЫЕ", O4)))</formula>
    </cfRule>
  </conditionalFormatting>
  <pageMargins bottom="0.74791663885116577" footer="0.51180553436279297" header="0.51180553436279297" left="0.22013889253139496" right="0.19999998807907104" top="0.74791663885116577"/>
  <pageSetup fitToHeight="1" fitToWidth="1" orientation="landscape" paperHeight="297mm" paperSize="9" paperWidth="210mm" scale="6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2026-02-17T03:25:52Z</dcterms:created>
  <dcterms:modified xsi:type="dcterms:W3CDTF">2026-08-10T05:34:04Z</dcterms:modified>
</cp:coreProperties>
</file>