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B4E5A356-08C9-4BC6-926F-C8177D30FA1A}" xr6:coauthVersionLast="47" xr6:coauthVersionMax="47" xr10:uidLastSave="{00000000-0000-0000-0000-000000000000}"/>
  <bookViews>
    <workbookView xWindow="-120" yWindow="-120" windowWidth="29040" windowHeight="15840" xr2:uid="{00000000-000D-0000-FFFF-FFFF00000000}"/>
  </bookViews>
  <sheets>
    <sheet name="Лист2" sheetId="2" r:id="rId1"/>
    <sheet name="Лист3" sheetId="3" r:id="rId2"/>
  </sheets>
  <definedNames>
    <definedName name="_xlnm.Print_Area" localSheetId="0">Лист2!$A$1:$H$10</definedName>
  </definedNames>
  <calcPr calcId="181029" refMode="R1C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2" l="1"/>
  <c r="G8" i="2" s="1"/>
  <c r="E7" i="2"/>
  <c r="G7" i="2" s="1"/>
  <c r="G9" i="2" s="1"/>
  <c r="D9" i="2" l="1"/>
  <c r="F8" i="2"/>
  <c r="H8" i="2" s="1"/>
  <c r="F7" i="2"/>
  <c r="E9" i="2"/>
  <c r="F9" i="2" l="1"/>
  <c r="E10" i="2" s="1"/>
  <c r="H7" i="2"/>
  <c r="H9" i="2" s="1"/>
  <c r="G10" i="2" s="1"/>
</calcChain>
</file>

<file path=xl/sharedStrings.xml><?xml version="1.0" encoding="utf-8"?>
<sst xmlns="http://schemas.openxmlformats.org/spreadsheetml/2006/main" count="17" uniqueCount="17">
  <si>
    <t>№ п/п</t>
  </si>
  <si>
    <t>№ сметы</t>
  </si>
  <si>
    <t>Сумма по смете с НР и СП в текущ.ценах</t>
  </si>
  <si>
    <t>Авторский надзор 0,2%</t>
  </si>
  <si>
    <t>Технический надзор 2,14%</t>
  </si>
  <si>
    <t xml:space="preserve">Реставрация столярных заполнений (окон) исторической части здания по адресу: г.Москва, Петровский переулок, дом 3, строение 1. </t>
  </si>
  <si>
    <t>ЛОКАЛЬНАЯ СМЕТА № 01-2026</t>
  </si>
  <si>
    <t xml:space="preserve">Реставрация (сопутствующие работы) столярных заполнений (окон) исторической части здания по адресу: г.Москва, Петровский переулок, дом 3, строение 1. </t>
  </si>
  <si>
    <t>ЛОКАЛЬНАЯ СМЕТА № 02-2026</t>
  </si>
  <si>
    <t>ИТОГО, руб:</t>
  </si>
  <si>
    <t>ВСЕГО АН+ТН, руб.:</t>
  </si>
  <si>
    <t>Наименование сметы</t>
  </si>
  <si>
    <t>Технический надзор 2,14% с учетом понижающего коэффициента</t>
  </si>
  <si>
    <t>Авторский надзор 0,2% 
с учетом понижающего коэффициента</t>
  </si>
  <si>
    <t>К пониж</t>
  </si>
  <si>
    <t xml:space="preserve">Обоснование начальной (максимальной) цены контракта
на оказание услуг на осуществление технического надзора при проведении работ по реставрации столярных заполнений (окон) 
исторической части здания на объекте культурного наследия регионального значения «Русский драматический театр (Ф.А.Корша), кон.ХIХ-нач.ХХв., архитектор М.Н.Чичагов. Здесь в 1885-1932гг. работали артисты А.П.Кторов, И.М.Москвин, А.А.Яблочкина и другие. - Здание театра, 1885г., 1886-1890-е гг., 1909г., 1932г., архитектор М.Н.Чичагов.» по адресу: г. Москва, Петровский пер., д. 3, стр. 1 
</t>
  </si>
  <si>
    <t>Рассчет начальной (максимальной) цены контракта произведен согласно Постановления Правительства РФ от 21 июня 2010 г. N 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</si>
</sst>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0000"/>
  </numFmts>
  <fonts count="8" x14ac:knownFonts="1">
    <font>
      <sz val="11"/>
      <color theme="1"/>
      <name val="Calibri"/>
      <family val="2"/>
      <scheme val="minor"/>
    </font>
    <font>
      <b/>
      <sz val="12"/>
      <color theme="1"/>
      <name val="Calibri"/>
      <family val="2"/>
      <charset val="204"/>
      <scheme val="minor"/>
    </font>
    <font>
      <sz val="11"/>
      <color rgb="FF2C2D2E"/>
      <name val="Arial"/>
      <family val="2"/>
      <charset val="204"/>
    </font>
    <font>
      <b/>
      <sz val="12"/>
      <color theme="1"/>
      <name val="Times New Roman"/>
      <family val="1"/>
      <charset val="204"/>
    </font>
    <font>
      <sz val="12"/>
      <color theme="1"/>
      <name val="Times New Roman"/>
      <family val="1"/>
      <charset val="204"/>
    </font>
    <font>
      <sz val="10"/>
      <color theme="1"/>
      <name val="Arial"/>
      <family val="2"/>
      <charset val="204"/>
    </font>
    <font>
      <sz val="10"/>
      <color rgb="FF000000"/>
      <name val="Arial"/>
      <family val="2"/>
      <charset val="204"/>
    </font>
    <font>
      <sz val="11"/>
      <color rgb="FF2C2D2E"/>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center" vertical="center"/>
    </xf>
    <xf numFmtId="0" fontId="2" fillId="0" borderId="0" xfId="0" applyFont="1"/>
    <xf numFmtId="0" fontId="0" fillId="0" borderId="0" xfId="0"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4" fontId="4" fillId="0" borderId="1" xfId="0" applyNumberFormat="1" applyFont="1" applyBorder="1" applyAlignment="1">
      <alignment vertical="center"/>
    </xf>
    <xf numFmtId="0" fontId="4" fillId="0" borderId="1" xfId="0" applyFont="1" applyBorder="1" applyAlignment="1">
      <alignment vertical="center"/>
    </xf>
    <xf numFmtId="0" fontId="3" fillId="0" borderId="1" xfId="0" applyFont="1" applyBorder="1" applyAlignment="1">
      <alignment horizontal="right" vertical="center"/>
    </xf>
    <xf numFmtId="4" fontId="3" fillId="0" borderId="1" xfId="0" applyNumberFormat="1" applyFont="1" applyBorder="1" applyAlignment="1">
      <alignment vertical="center"/>
    </xf>
    <xf numFmtId="0" fontId="4" fillId="0" borderId="1" xfId="0" applyFont="1" applyBorder="1"/>
    <xf numFmtId="0" fontId="3" fillId="0" borderId="1" xfId="0" applyFont="1" applyBorder="1" applyAlignment="1">
      <alignment horizontal="right"/>
    </xf>
    <xf numFmtId="0" fontId="5" fillId="0" borderId="0" xfId="0" applyFont="1" applyAlignment="1">
      <alignment horizontal="right"/>
    </xf>
    <xf numFmtId="0" fontId="5" fillId="0" borderId="0" xfId="0" applyFont="1"/>
    <xf numFmtId="164" fontId="6" fillId="0" borderId="0" xfId="0" applyNumberFormat="1" applyFont="1" applyAlignment="1">
      <alignment horizontal="left"/>
    </xf>
    <xf numFmtId="4" fontId="3" fillId="0" borderId="2" xfId="0" applyNumberFormat="1" applyFont="1" applyBorder="1" applyAlignment="1">
      <alignment horizontal="center"/>
    </xf>
    <xf numFmtId="4" fontId="3" fillId="0" borderId="3" xfId="0"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
  <sheetViews>
    <sheetView tabSelected="1" zoomScaleNormal="100" workbookViewId="0">
      <selection activeCell="C2" sqref="C2"/>
    </sheetView>
  </sheetViews>
  <sheetFormatPr defaultRowHeight="15" x14ac:dyDescent="0.25"/>
  <cols>
    <col min="1" max="1" width="8" customWidth="1"/>
    <col min="2" max="2" width="20.140625" customWidth="1"/>
    <col min="3" max="3" width="53.28515625" customWidth="1"/>
    <col min="4" max="4" width="24" customWidth="1"/>
    <col min="5" max="5" width="18.85546875" hidden="1" customWidth="1"/>
    <col min="6" max="6" width="22.28515625" customWidth="1"/>
    <col min="7" max="7" width="27" hidden="1" customWidth="1"/>
    <col min="8" max="8" width="28.5703125" customWidth="1"/>
  </cols>
  <sheetData>
    <row r="1" spans="1:8" ht="30" customHeight="1" x14ac:dyDescent="0.25">
      <c r="A1" s="20" t="s">
        <v>16</v>
      </c>
      <c r="B1" s="20"/>
      <c r="C1" s="20"/>
      <c r="D1" s="20"/>
      <c r="E1" s="20"/>
      <c r="F1" s="20"/>
      <c r="G1" s="20"/>
      <c r="H1" s="20"/>
    </row>
    <row r="2" spans="1:8" x14ac:dyDescent="0.25">
      <c r="A2" s="2"/>
    </row>
    <row r="3" spans="1:8" ht="94.5" customHeight="1" x14ac:dyDescent="0.25">
      <c r="A3" s="18" t="s">
        <v>15</v>
      </c>
      <c r="B3" s="19"/>
      <c r="C3" s="19"/>
      <c r="D3" s="19"/>
      <c r="E3" s="19"/>
      <c r="F3" s="19"/>
      <c r="G3" s="19"/>
      <c r="H3" s="19"/>
    </row>
    <row r="4" spans="1:8" ht="15.75" x14ac:dyDescent="0.25">
      <c r="A4" s="1"/>
      <c r="B4" s="1"/>
      <c r="C4" s="1"/>
      <c r="D4" s="1"/>
      <c r="E4" s="1"/>
      <c r="F4" s="13" t="s">
        <v>14</v>
      </c>
      <c r="G4" s="14"/>
      <c r="H4" s="15">
        <v>0.89999999913838502</v>
      </c>
    </row>
    <row r="6" spans="1:8" s="3" customFormat="1" ht="58.5" customHeight="1" x14ac:dyDescent="0.25">
      <c r="A6" s="4" t="s">
        <v>0</v>
      </c>
      <c r="B6" s="4" t="s">
        <v>1</v>
      </c>
      <c r="C6" s="4" t="s">
        <v>11</v>
      </c>
      <c r="D6" s="4" t="s">
        <v>2</v>
      </c>
      <c r="E6" s="4" t="s">
        <v>3</v>
      </c>
      <c r="F6" s="4" t="s">
        <v>4</v>
      </c>
      <c r="G6" s="4" t="s">
        <v>13</v>
      </c>
      <c r="H6" s="4" t="s">
        <v>12</v>
      </c>
    </row>
    <row r="7" spans="1:8" ht="47.25" x14ac:dyDescent="0.25">
      <c r="A7" s="5">
        <v>1</v>
      </c>
      <c r="B7" s="6" t="s">
        <v>6</v>
      </c>
      <c r="C7" s="6" t="s">
        <v>5</v>
      </c>
      <c r="D7" s="7">
        <v>7268945.8999999994</v>
      </c>
      <c r="E7" s="7">
        <f>D7*0.002</f>
        <v>14537.891799999999</v>
      </c>
      <c r="F7" s="7">
        <f>D7*0.0214</f>
        <v>155555.44225999998</v>
      </c>
      <c r="G7" s="7">
        <f>ROUND(E7*H4,2)</f>
        <v>13084.1</v>
      </c>
      <c r="H7" s="7">
        <f>ROUND(F7*H4,2)</f>
        <v>139999.9</v>
      </c>
    </row>
    <row r="8" spans="1:8" ht="63" x14ac:dyDescent="0.25">
      <c r="A8" s="5">
        <v>2</v>
      </c>
      <c r="B8" s="6" t="s">
        <v>8</v>
      </c>
      <c r="C8" s="6" t="s">
        <v>7</v>
      </c>
      <c r="D8" s="7">
        <v>355231.95</v>
      </c>
      <c r="E8" s="7">
        <f>D8*0.002</f>
        <v>710.46390000000008</v>
      </c>
      <c r="F8" s="7">
        <f>D8*0.0214</f>
        <v>7601.9637299999995</v>
      </c>
      <c r="G8" s="7">
        <f>ROUND(E8*H4,2)</f>
        <v>639.41999999999996</v>
      </c>
      <c r="H8" s="7">
        <f>ROUND(F8*H4,2)</f>
        <v>6841.77</v>
      </c>
    </row>
    <row r="9" spans="1:8" ht="24" customHeight="1" x14ac:dyDescent="0.25">
      <c r="A9" s="8"/>
      <c r="B9" s="8"/>
      <c r="C9" s="9" t="s">
        <v>9</v>
      </c>
      <c r="D9" s="10">
        <f>D7+D8</f>
        <v>7624177.8499999996</v>
      </c>
      <c r="E9" s="10">
        <f>E7+E8</f>
        <v>15248.3557</v>
      </c>
      <c r="F9" s="10">
        <f>F7+F8</f>
        <v>163157.40598999997</v>
      </c>
      <c r="G9" s="10">
        <f>G7+G8</f>
        <v>13723.52</v>
      </c>
      <c r="H9" s="10">
        <f>H7+H8</f>
        <v>146841.66999999998</v>
      </c>
    </row>
    <row r="10" spans="1:8" ht="22.5" hidden="1" customHeight="1" x14ac:dyDescent="0.25">
      <c r="A10" s="11"/>
      <c r="B10" s="11"/>
      <c r="C10" s="12" t="s">
        <v>10</v>
      </c>
      <c r="D10" s="11"/>
      <c r="E10" s="16">
        <f>E9+F9</f>
        <v>178405.76168999996</v>
      </c>
      <c r="F10" s="17"/>
      <c r="G10" s="16">
        <f>G9+H9</f>
        <v>160565.18999999997</v>
      </c>
      <c r="H10" s="17"/>
    </row>
  </sheetData>
  <mergeCells count="4">
    <mergeCell ref="E10:F10"/>
    <mergeCell ref="G10:H10"/>
    <mergeCell ref="A3:H3"/>
    <mergeCell ref="A1:H1"/>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Лист3</vt:lpstr>
      <vt:lpstr>Лист2!Область_печати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2026-04-16T13:45:48Z</dcterms:modified>
</cp:coreProperties>
</file>