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Лист1!$A$1:$K$41</definedName>
  </definedNames>
  <calcPr calcId="125725"/>
</workbook>
</file>

<file path=xl/calcChain.xml><?xml version="1.0" encoding="utf-8"?>
<calcChain xmlns="http://schemas.openxmlformats.org/spreadsheetml/2006/main">
  <c r="K14" i="1"/>
  <c r="K15"/>
  <c r="G18"/>
  <c r="K18" s="1"/>
  <c r="G19"/>
  <c r="K19" s="1"/>
  <c r="G20"/>
  <c r="K20" s="1"/>
  <c r="G21"/>
  <c r="K21" s="1"/>
  <c r="G22"/>
  <c r="K22" s="1"/>
  <c r="G23"/>
  <c r="K23" s="1"/>
  <c r="G24"/>
  <c r="K24" s="1"/>
  <c r="G25"/>
  <c r="K25" s="1"/>
  <c r="G26"/>
  <c r="K26" s="1"/>
  <c r="G27"/>
  <c r="K27" s="1"/>
  <c r="G28"/>
  <c r="K28" s="1"/>
  <c r="G29"/>
  <c r="K29" s="1"/>
  <c r="G30"/>
  <c r="K30" s="1"/>
  <c r="G31"/>
  <c r="K31" s="1"/>
  <c r="G32"/>
  <c r="K32" s="1"/>
  <c r="G33"/>
  <c r="K33" s="1"/>
  <c r="G34"/>
  <c r="K34" s="1"/>
  <c r="G35"/>
  <c r="K35" s="1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I15"/>
  <c r="I16"/>
  <c r="G17"/>
  <c r="K17" s="1"/>
  <c r="G16"/>
  <c r="K16" s="1"/>
  <c r="G15"/>
  <c r="G12"/>
  <c r="K12" s="1"/>
  <c r="K11" s="1"/>
  <c r="G14"/>
  <c r="G13"/>
  <c r="K13" s="1"/>
  <c r="I12"/>
  <c r="I13"/>
  <c r="I14"/>
  <c r="I17"/>
  <c r="H13"/>
  <c r="H14"/>
  <c r="H15"/>
  <c r="H16"/>
  <c r="H17"/>
  <c r="H12"/>
  <c r="J34" l="1"/>
  <c r="J32"/>
  <c r="J30"/>
  <c r="J28"/>
  <c r="J26"/>
  <c r="J24"/>
  <c r="J22"/>
  <c r="J20"/>
  <c r="J18"/>
  <c r="J35"/>
  <c r="J33"/>
  <c r="J31"/>
  <c r="J29"/>
  <c r="J27"/>
  <c r="J25"/>
  <c r="J23"/>
  <c r="J21"/>
  <c r="J19"/>
  <c r="J15"/>
  <c r="J17"/>
  <c r="J16"/>
  <c r="J14"/>
  <c r="J13"/>
  <c r="J12"/>
</calcChain>
</file>

<file path=xl/sharedStrings.xml><?xml version="1.0" encoding="utf-8"?>
<sst xmlns="http://schemas.openxmlformats.org/spreadsheetml/2006/main" count="74" uniqueCount="55">
  <si>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</si>
  <si>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</si>
  <si>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</si>
  <si>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</si>
  <si>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</si>
  <si>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</si>
  <si>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</si>
  <si>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</si>
  <si>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</si>
  <si>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</si>
  <si>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</si>
  <si>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</si>
  <si>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</si>
  <si>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</si>
  <si>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</si>
  <si>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В соответствии со спецификации и техническим заданием.</t>
  </si>
  <si>
    <t>В.Л. Каплунова</t>
  </si>
  <si>
    <r>
      <t xml:space="preserve">Коэффициент вариации цен V (%)
</t>
    </r>
    <r>
      <rPr>
        <i/>
        <sz val="12"/>
        <color rgb="FF000000"/>
        <rFont val="Times New Roman"/>
        <family val="1"/>
        <charset val="204"/>
      </rPr>
      <t>(не должен превышать 33%)</t>
    </r>
  </si>
  <si>
    <t>Бахилы медицинские одноразовые 2,0гр. (16мкн) синие, резинка 1000/7000</t>
  </si>
  <si>
    <t>Пара</t>
  </si>
  <si>
    <t>Шт..</t>
  </si>
  <si>
    <t>Пара.</t>
  </si>
  <si>
    <t>Упак.</t>
  </si>
  <si>
    <t>Шт.</t>
  </si>
  <si>
    <t xml:space="preserve">Шапочка мед. ГОЛУБАЯ неткан.мат. нест. </t>
  </si>
  <si>
    <t xml:space="preserve">ЧЗ Перчатки  диагн нитрил н/о нест текст голубые </t>
  </si>
  <si>
    <t xml:space="preserve">ЧЗ Перчатки Benovy диагн нитрил н/о нест текст голубые S </t>
  </si>
  <si>
    <t xml:space="preserve">Полотенца листовые ZZ 1слой (Н3 </t>
  </si>
  <si>
    <t>ЧЗ Перчатки латексные смотровые нест неоп текст М (</t>
  </si>
  <si>
    <t xml:space="preserve">ЧЗ Перчатки латексные смотровые нест неоп текст L </t>
  </si>
  <si>
    <t xml:space="preserve">Салфетка спанлейс 30*30см белая рулон </t>
  </si>
  <si>
    <t>Салфетка спанлейс 30*30см белая рулон N100,</t>
  </si>
  <si>
    <t xml:space="preserve">Салфетка (спиртовая для инъекций 110*125 мм) </t>
  </si>
  <si>
    <t xml:space="preserve">Лейкопластырь  1,9*7,2см мирамистин </t>
  </si>
  <si>
    <t xml:space="preserve">Электрод для ЭКГ (D-50 мм) твердый гель №40 </t>
  </si>
  <si>
    <t>Пакет  для стерилизации самозап. 60*140мм №200 (бумага/пленка),</t>
  </si>
  <si>
    <t xml:space="preserve">Пакет  для стерилизации самозапечат бумага/пленка 100*150мм №200, </t>
  </si>
  <si>
    <t>Крафт-пакеты  для стерилизации самозап плоский бумажный 80*150мм</t>
  </si>
  <si>
    <t xml:space="preserve">ЧЗДез. средство Ника-2 (5 кг) </t>
  </si>
  <si>
    <t xml:space="preserve">Шприц однораз. 3-х комп. 2мл  стерил. 0,6*30-23G </t>
  </si>
  <si>
    <t>Шприц однораз. 3-х комп. 3мл 0,60*30-23G</t>
  </si>
  <si>
    <t xml:space="preserve">Шприц 1мл инсулиновый SFM стер. с интегрир иглой 0,33*12,7-29G U-100, </t>
  </si>
  <si>
    <t>Салфетки влажные АБСОЛЮСЕПТ Элит или экыивалент№60/135*185мм/35г/м2, АЛДЕЗ</t>
  </si>
  <si>
    <t>Салфетки дез. антисепт. АБСОЛЮСЕПТ АКВА бесспиртовые (135*185 мм) №60</t>
  </si>
  <si>
    <t xml:space="preserve">Шприц инъекционный 5мл. 22G*1 1/2 (0,70*40) </t>
  </si>
  <si>
    <t xml:space="preserve">Шприц инъекционный 10мл. 21G*1 1/2 (0,80*40) </t>
  </si>
  <si>
    <t xml:space="preserve">Ватные диски №100 А </t>
  </si>
  <si>
    <t>Медицинские расходные материалы (ОМС)</t>
  </si>
  <si>
    <t>Организация 1 КП № 177 от 29.06.2026</t>
  </si>
  <si>
    <t>Организация 2 КП № 178 от 29.06.2026</t>
  </si>
  <si>
    <t>Организация 3 КП № 179 от 30.06.2026</t>
  </si>
  <si>
    <t>Согласно расчету начальная (максимальная) цена контракта составляет:  101 344 (Девятнадцать тысяч четыреста двадцать шесть) рублей 04 копеек</t>
  </si>
  <si>
    <t>Начальгник отдела договорной работы</t>
  </si>
  <si>
    <t>___________________________</t>
  </si>
  <si>
    <t>Дата подготовки обоснования НМЦК: 01.07.2026г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</si>
</sst>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\ _₽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topLeftCell="A19" zoomScale="80" zoomScaleNormal="80" workbookViewId="0">
      <selection activeCell="A9" sqref="A9:A10"/>
    </sheetView>
  </sheetViews>
  <sheetFormatPr defaultRowHeight="14.5"/>
  <cols>
    <col min="1" max="1" width="63.26953125" customWidth="1"/>
    <col min="2" max="2" width="8.26953125" customWidth="1"/>
    <col min="3" max="3" width="14.26953125" customWidth="1"/>
    <col min="4" max="5" width="12.7265625" customWidth="1"/>
    <col min="6" max="6" width="15.726562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1" ht="61.5" customHeight="1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9.25" customHeight="1">
      <c r="A3" s="28" t="s">
        <v>10</v>
      </c>
      <c r="B3" s="29"/>
      <c r="C3" s="29"/>
      <c r="D3" s="30" t="s">
        <v>47</v>
      </c>
      <c r="E3" s="30"/>
      <c r="F3" s="30"/>
      <c r="G3" s="30"/>
      <c r="H3" s="30"/>
      <c r="I3" s="30"/>
      <c r="J3" s="30"/>
      <c r="K3" s="30"/>
    </row>
    <row r="4" spans="1:11" ht="31.5" customHeight="1">
      <c r="A4" s="28" t="s">
        <v>11</v>
      </c>
      <c r="B4" s="29"/>
      <c r="C4" s="29"/>
      <c r="D4" s="31" t="s">
        <v>15</v>
      </c>
      <c r="E4" s="32"/>
      <c r="F4" s="32"/>
      <c r="G4" s="32"/>
      <c r="H4" s="32"/>
      <c r="I4" s="32"/>
      <c r="J4" s="32"/>
      <c r="K4" s="32"/>
    </row>
    <row r="5" spans="1:11" ht="46.5" customHeight="1">
      <c r="A5" s="28" t="s">
        <v>12</v>
      </c>
      <c r="B5" s="29"/>
      <c r="C5" s="29"/>
      <c r="D5" s="31" t="s">
        <v>14</v>
      </c>
      <c r="E5" s="32"/>
      <c r="F5" s="32"/>
      <c r="G5" s="32"/>
      <c r="H5" s="32"/>
      <c r="I5" s="32"/>
      <c r="J5" s="32"/>
      <c r="K5" s="32"/>
    </row>
    <row r="6" spans="1:11" ht="35.25" customHeight="1">
      <c r="A6" s="29" t="s">
        <v>0</v>
      </c>
      <c r="B6" s="29"/>
      <c r="C6" s="29"/>
      <c r="D6" s="33" t="s">
        <v>51</v>
      </c>
      <c r="E6" s="34"/>
      <c r="F6" s="34"/>
      <c r="G6" s="34"/>
      <c r="H6" s="34"/>
      <c r="I6" s="34"/>
      <c r="J6" s="34"/>
      <c r="K6" s="35"/>
    </row>
    <row r="7" spans="1:11" ht="16.149999999999999" customHeight="1">
      <c r="A7" s="22" t="s">
        <v>54</v>
      </c>
      <c r="B7" s="23"/>
      <c r="C7" s="23"/>
      <c r="D7" s="23"/>
      <c r="E7" s="23"/>
      <c r="F7" s="23"/>
      <c r="G7" s="23"/>
      <c r="H7" s="23"/>
      <c r="I7" s="23"/>
      <c r="J7" s="23"/>
      <c r="K7" s="24"/>
    </row>
    <row r="8" spans="1:11" ht="18.649999999999999" customHeight="1">
      <c r="A8" s="40" t="s">
        <v>1</v>
      </c>
      <c r="B8" s="40"/>
      <c r="C8" s="40"/>
      <c r="D8" s="40"/>
      <c r="E8" s="40"/>
      <c r="F8" s="1"/>
      <c r="G8" s="1"/>
      <c r="H8" s="1"/>
      <c r="I8" s="1"/>
      <c r="J8" s="1"/>
      <c r="K8" s="1"/>
    </row>
    <row r="9" spans="1:11" ht="31.15" customHeight="1">
      <c r="A9" s="27" t="s">
        <v>8</v>
      </c>
      <c r="B9" s="27" t="s">
        <v>2</v>
      </c>
      <c r="C9" s="27" t="s">
        <v>3</v>
      </c>
      <c r="D9" s="27" t="s">
        <v>7</v>
      </c>
      <c r="E9" s="27"/>
      <c r="F9" s="27"/>
      <c r="G9" s="27" t="s">
        <v>4</v>
      </c>
      <c r="H9" s="27" t="s">
        <v>5</v>
      </c>
      <c r="I9" s="27" t="s">
        <v>9</v>
      </c>
      <c r="J9" s="27" t="s">
        <v>17</v>
      </c>
      <c r="K9" s="26" t="s">
        <v>6</v>
      </c>
    </row>
    <row r="10" spans="1:11" ht="69" customHeight="1">
      <c r="A10" s="41"/>
      <c r="B10" s="27"/>
      <c r="C10" s="27"/>
      <c r="D10" s="3" t="s">
        <v>48</v>
      </c>
      <c r="E10" s="3" t="s">
        <v>49</v>
      </c>
      <c r="F10" s="3" t="s">
        <v>50</v>
      </c>
      <c r="G10" s="27"/>
      <c r="H10" s="27"/>
      <c r="I10" s="27"/>
      <c r="J10" s="27"/>
      <c r="K10" s="26"/>
    </row>
    <row r="11" spans="1:11" ht="18" customHeight="1" thickBot="1">
      <c r="A11" s="36"/>
      <c r="B11" s="37"/>
      <c r="C11" s="37"/>
      <c r="D11" s="37"/>
      <c r="E11" s="38"/>
      <c r="F11" s="38"/>
      <c r="G11" s="38"/>
      <c r="H11" s="38"/>
      <c r="I11" s="38"/>
      <c r="J11" s="39"/>
      <c r="K11" s="8">
        <f>SUM(K12:K35)</f>
        <v>101344.04000000001</v>
      </c>
    </row>
    <row r="12" spans="1:11" ht="33" customHeight="1" thickBot="1">
      <c r="A12" s="9" t="s">
        <v>18</v>
      </c>
      <c r="B12" s="12" t="s">
        <v>19</v>
      </c>
      <c r="C12" s="12">
        <v>10000</v>
      </c>
      <c r="D12" s="17">
        <v>0.99</v>
      </c>
      <c r="E12" s="14">
        <v>1.43</v>
      </c>
      <c r="F12" s="17">
        <v>1.34</v>
      </c>
      <c r="G12" s="4">
        <f t="shared" ref="G12:G35" si="0">D12</f>
        <v>0.99</v>
      </c>
      <c r="H12" s="5">
        <f>ROUND(AVERAGE(D12:F12),2)</f>
        <v>1.25</v>
      </c>
      <c r="I12" s="5">
        <f>STDEV(D12:F12)</f>
        <v>0.23245071162148198</v>
      </c>
      <c r="J12" s="6">
        <f>I12/H12*100</f>
        <v>18.596056929718557</v>
      </c>
      <c r="K12" s="7">
        <f>G12*C12</f>
        <v>9900</v>
      </c>
    </row>
    <row r="13" spans="1:11" ht="39" customHeight="1" thickBot="1">
      <c r="A13" s="10" t="s">
        <v>24</v>
      </c>
      <c r="B13" s="13" t="s">
        <v>20</v>
      </c>
      <c r="C13" s="13">
        <v>300</v>
      </c>
      <c r="D13" s="15">
        <v>1.4</v>
      </c>
      <c r="E13" s="16">
        <v>1.5</v>
      </c>
      <c r="F13" s="15">
        <v>1.47</v>
      </c>
      <c r="G13" s="4">
        <f t="shared" si="0"/>
        <v>1.4</v>
      </c>
      <c r="H13" s="5">
        <f t="shared" ref="H13:H35" si="1">ROUND(AVERAGE(D13:F13),2)</f>
        <v>1.46</v>
      </c>
      <c r="I13" s="5">
        <f>STDEV(D13:F13)</f>
        <v>5.1316014394463851E-2</v>
      </c>
      <c r="J13" s="6">
        <f>I13/H13*100</f>
        <v>3.5147955064701266</v>
      </c>
      <c r="K13" s="7">
        <f t="shared" ref="K13:K35" si="2">G13*C13</f>
        <v>420</v>
      </c>
    </row>
    <row r="14" spans="1:11" ht="58.5" customHeight="1" thickBot="1">
      <c r="A14" s="10" t="s">
        <v>25</v>
      </c>
      <c r="B14" s="13" t="s">
        <v>21</v>
      </c>
      <c r="C14" s="13">
        <v>1000</v>
      </c>
      <c r="D14" s="15">
        <v>5.95</v>
      </c>
      <c r="E14" s="16">
        <v>6.67</v>
      </c>
      <c r="F14" s="15">
        <v>6.2</v>
      </c>
      <c r="G14" s="4">
        <f t="shared" si="0"/>
        <v>5.95</v>
      </c>
      <c r="H14" s="5">
        <f t="shared" si="1"/>
        <v>6.27</v>
      </c>
      <c r="I14" s="5">
        <f t="shared" ref="I14:I35" si="3">STDEV(D14:F14)</f>
        <v>0.36555893277736851</v>
      </c>
      <c r="J14" s="6">
        <f t="shared" ref="J14:J35" si="4">I14/H14*100</f>
        <v>5.8302860092084297</v>
      </c>
      <c r="K14" s="7">
        <f t="shared" si="2"/>
        <v>5950</v>
      </c>
    </row>
    <row r="15" spans="1:11" ht="36" customHeight="1" thickBot="1">
      <c r="A15" s="10" t="s">
        <v>26</v>
      </c>
      <c r="B15" s="13" t="s">
        <v>21</v>
      </c>
      <c r="C15" s="13">
        <v>1000</v>
      </c>
      <c r="D15" s="15">
        <v>5.95</v>
      </c>
      <c r="E15" s="16">
        <v>6.67</v>
      </c>
      <c r="F15" s="15">
        <v>6.2</v>
      </c>
      <c r="G15" s="4">
        <f t="shared" si="0"/>
        <v>5.95</v>
      </c>
      <c r="H15" s="5">
        <f t="shared" si="1"/>
        <v>6.27</v>
      </c>
      <c r="I15" s="5">
        <f t="shared" si="3"/>
        <v>0.36555893277736851</v>
      </c>
      <c r="J15" s="6">
        <f t="shared" si="4"/>
        <v>5.8302860092084297</v>
      </c>
      <c r="K15" s="7">
        <f t="shared" si="2"/>
        <v>5950</v>
      </c>
    </row>
    <row r="16" spans="1:11" ht="36.75" customHeight="1" thickBot="1">
      <c r="A16" s="10" t="s">
        <v>27</v>
      </c>
      <c r="B16" s="13" t="s">
        <v>22</v>
      </c>
      <c r="C16" s="13">
        <v>40</v>
      </c>
      <c r="D16" s="15">
        <v>208</v>
      </c>
      <c r="E16" s="16">
        <v>234</v>
      </c>
      <c r="F16" s="15">
        <v>221</v>
      </c>
      <c r="G16" s="4">
        <f t="shared" si="0"/>
        <v>208</v>
      </c>
      <c r="H16" s="5">
        <f t="shared" si="1"/>
        <v>221</v>
      </c>
      <c r="I16" s="5">
        <f t="shared" si="3"/>
        <v>13</v>
      </c>
      <c r="J16" s="6">
        <f t="shared" si="4"/>
        <v>5.8823529411764701</v>
      </c>
      <c r="K16" s="7">
        <f t="shared" si="2"/>
        <v>8320</v>
      </c>
    </row>
    <row r="17" spans="1:11" ht="44.25" customHeight="1" thickBot="1">
      <c r="A17" s="10" t="s">
        <v>28</v>
      </c>
      <c r="B17" s="13" t="s">
        <v>21</v>
      </c>
      <c r="C17" s="13">
        <v>150</v>
      </c>
      <c r="D17" s="15">
        <v>13.2</v>
      </c>
      <c r="E17" s="16">
        <v>15</v>
      </c>
      <c r="F17" s="15">
        <v>14</v>
      </c>
      <c r="G17" s="4">
        <f t="shared" si="0"/>
        <v>13.2</v>
      </c>
      <c r="H17" s="5">
        <f t="shared" si="1"/>
        <v>14.07</v>
      </c>
      <c r="I17" s="5">
        <f t="shared" si="3"/>
        <v>0.9018499505645784</v>
      </c>
      <c r="J17" s="6">
        <f t="shared" si="4"/>
        <v>6.4097366777866256</v>
      </c>
      <c r="K17" s="7">
        <f t="shared" si="2"/>
        <v>1980</v>
      </c>
    </row>
    <row r="18" spans="1:11" ht="16" thickBot="1">
      <c r="A18" s="11" t="s">
        <v>29</v>
      </c>
      <c r="B18" s="13" t="s">
        <v>21</v>
      </c>
      <c r="C18" s="13">
        <v>50</v>
      </c>
      <c r="D18" s="15">
        <v>13.2</v>
      </c>
      <c r="E18" s="16">
        <v>15</v>
      </c>
      <c r="F18" s="15">
        <v>14</v>
      </c>
      <c r="G18" s="4">
        <f t="shared" si="0"/>
        <v>13.2</v>
      </c>
      <c r="H18" s="5">
        <f t="shared" si="1"/>
        <v>14.07</v>
      </c>
      <c r="I18" s="5">
        <f t="shared" si="3"/>
        <v>0.9018499505645784</v>
      </c>
      <c r="J18" s="6">
        <f t="shared" si="4"/>
        <v>6.4097366777866256</v>
      </c>
      <c r="K18" s="7">
        <f t="shared" si="2"/>
        <v>660</v>
      </c>
    </row>
    <row r="19" spans="1:11" ht="16" thickBot="1">
      <c r="A19" s="11" t="s">
        <v>30</v>
      </c>
      <c r="B19" s="13" t="s">
        <v>23</v>
      </c>
      <c r="C19" s="13">
        <v>4</v>
      </c>
      <c r="D19" s="15">
        <v>320</v>
      </c>
      <c r="E19" s="16">
        <v>360</v>
      </c>
      <c r="F19" s="15">
        <v>340</v>
      </c>
      <c r="G19" s="4">
        <f t="shared" si="0"/>
        <v>320</v>
      </c>
      <c r="H19" s="5">
        <f t="shared" si="1"/>
        <v>340</v>
      </c>
      <c r="I19" s="5">
        <f t="shared" si="3"/>
        <v>20</v>
      </c>
      <c r="J19" s="6">
        <f t="shared" si="4"/>
        <v>5.8823529411764701</v>
      </c>
      <c r="K19" s="7">
        <f t="shared" si="2"/>
        <v>1280</v>
      </c>
    </row>
    <row r="20" spans="1:11" ht="16" thickBot="1">
      <c r="A20" s="11" t="s">
        <v>31</v>
      </c>
      <c r="B20" s="13" t="s">
        <v>23</v>
      </c>
      <c r="C20" s="13">
        <v>3</v>
      </c>
      <c r="D20" s="15">
        <v>320</v>
      </c>
      <c r="E20" s="16">
        <v>360</v>
      </c>
      <c r="F20" s="15">
        <v>340</v>
      </c>
      <c r="G20" s="4">
        <f t="shared" si="0"/>
        <v>320</v>
      </c>
      <c r="H20" s="5">
        <f t="shared" si="1"/>
        <v>340</v>
      </c>
      <c r="I20" s="5">
        <f t="shared" si="3"/>
        <v>20</v>
      </c>
      <c r="J20" s="6">
        <f t="shared" si="4"/>
        <v>5.8823529411764701</v>
      </c>
      <c r="K20" s="7">
        <f t="shared" si="2"/>
        <v>960</v>
      </c>
    </row>
    <row r="21" spans="1:11" ht="16" thickBot="1">
      <c r="A21" s="11" t="s">
        <v>32</v>
      </c>
      <c r="B21" s="13" t="s">
        <v>23</v>
      </c>
      <c r="C21" s="13">
        <v>2500</v>
      </c>
      <c r="D21" s="15">
        <v>3.36</v>
      </c>
      <c r="E21" s="16">
        <v>3.78</v>
      </c>
      <c r="F21" s="15">
        <v>3.57</v>
      </c>
      <c r="G21" s="4">
        <f t="shared" si="0"/>
        <v>3.36</v>
      </c>
      <c r="H21" s="5">
        <f t="shared" si="1"/>
        <v>3.57</v>
      </c>
      <c r="I21" s="5">
        <f t="shared" si="3"/>
        <v>0.2100000000000006</v>
      </c>
      <c r="J21" s="6">
        <f t="shared" si="4"/>
        <v>5.8823529411764879</v>
      </c>
      <c r="K21" s="7">
        <f t="shared" si="2"/>
        <v>8400</v>
      </c>
    </row>
    <row r="22" spans="1:11" ht="16" thickBot="1">
      <c r="A22" s="11" t="s">
        <v>33</v>
      </c>
      <c r="B22" s="13" t="s">
        <v>22</v>
      </c>
      <c r="C22" s="13">
        <v>4</v>
      </c>
      <c r="D22" s="15">
        <v>1024.06</v>
      </c>
      <c r="E22" s="16">
        <v>1152.07</v>
      </c>
      <c r="F22" s="15">
        <v>1088.06</v>
      </c>
      <c r="G22" s="4">
        <f t="shared" si="0"/>
        <v>1024.06</v>
      </c>
      <c r="H22" s="5">
        <f t="shared" si="1"/>
        <v>1088.06</v>
      </c>
      <c r="I22" s="5">
        <f t="shared" si="3"/>
        <v>64.005000065097235</v>
      </c>
      <c r="J22" s="6">
        <f t="shared" si="4"/>
        <v>5.8824881040656987</v>
      </c>
      <c r="K22" s="7">
        <f t="shared" si="2"/>
        <v>4096.24</v>
      </c>
    </row>
    <row r="23" spans="1:11" ht="16" thickBot="1">
      <c r="A23" s="11" t="s">
        <v>34</v>
      </c>
      <c r="B23" s="13" t="s">
        <v>22</v>
      </c>
      <c r="C23" s="13">
        <v>10</v>
      </c>
      <c r="D23" s="15">
        <v>616</v>
      </c>
      <c r="E23" s="16">
        <v>672</v>
      </c>
      <c r="F23" s="15">
        <v>638.4</v>
      </c>
      <c r="G23" s="4">
        <f t="shared" si="0"/>
        <v>616</v>
      </c>
      <c r="H23" s="5">
        <f t="shared" si="1"/>
        <v>642.13</v>
      </c>
      <c r="I23" s="5">
        <f t="shared" si="3"/>
        <v>28.186048558342673</v>
      </c>
      <c r="J23" s="6">
        <f t="shared" si="4"/>
        <v>4.3894614109826158</v>
      </c>
      <c r="K23" s="7">
        <f t="shared" si="2"/>
        <v>6160</v>
      </c>
    </row>
    <row r="24" spans="1:11" ht="31.5" thickBot="1">
      <c r="A24" s="11" t="s">
        <v>35</v>
      </c>
      <c r="B24" s="13" t="s">
        <v>22</v>
      </c>
      <c r="C24" s="13">
        <v>2</v>
      </c>
      <c r="D24" s="15">
        <v>976</v>
      </c>
      <c r="E24" s="16">
        <v>1098</v>
      </c>
      <c r="F24" s="15">
        <v>1037</v>
      </c>
      <c r="G24" s="4">
        <f t="shared" si="0"/>
        <v>976</v>
      </c>
      <c r="H24" s="5">
        <f t="shared" si="1"/>
        <v>1037</v>
      </c>
      <c r="I24" s="5">
        <f t="shared" si="3"/>
        <v>61</v>
      </c>
      <c r="J24" s="6">
        <f t="shared" si="4"/>
        <v>5.8823529411764701</v>
      </c>
      <c r="K24" s="7">
        <f t="shared" si="2"/>
        <v>1952</v>
      </c>
    </row>
    <row r="25" spans="1:11" ht="31.5" thickBot="1">
      <c r="A25" s="11" t="s">
        <v>36</v>
      </c>
      <c r="B25" s="13" t="s">
        <v>22</v>
      </c>
      <c r="C25" s="13">
        <v>2</v>
      </c>
      <c r="D25" s="15">
        <v>1206.4000000000001</v>
      </c>
      <c r="E25" s="16">
        <v>1357.2</v>
      </c>
      <c r="F25" s="15">
        <v>1281.8</v>
      </c>
      <c r="G25" s="4">
        <f t="shared" si="0"/>
        <v>1206.4000000000001</v>
      </c>
      <c r="H25" s="5">
        <f t="shared" si="1"/>
        <v>1281.8</v>
      </c>
      <c r="I25" s="5">
        <f t="shared" si="3"/>
        <v>75.399999999994819</v>
      </c>
      <c r="J25" s="6">
        <f t="shared" si="4"/>
        <v>5.8823529411760669</v>
      </c>
      <c r="K25" s="7">
        <f t="shared" si="2"/>
        <v>2412.8000000000002</v>
      </c>
    </row>
    <row r="26" spans="1:11" ht="31.5" thickBot="1">
      <c r="A26" s="11" t="s">
        <v>37</v>
      </c>
      <c r="B26" s="13" t="s">
        <v>22</v>
      </c>
      <c r="C26" s="13">
        <v>2</v>
      </c>
      <c r="D26" s="15">
        <v>421.2</v>
      </c>
      <c r="E26" s="16">
        <v>473.85</v>
      </c>
      <c r="F26" s="15">
        <v>447.52</v>
      </c>
      <c r="G26" s="4">
        <f t="shared" si="0"/>
        <v>421.2</v>
      </c>
      <c r="H26" s="5">
        <f t="shared" si="1"/>
        <v>447.52</v>
      </c>
      <c r="I26" s="5">
        <f t="shared" si="3"/>
        <v>26.325000158278225</v>
      </c>
      <c r="J26" s="6">
        <f t="shared" si="4"/>
        <v>5.8824186982209117</v>
      </c>
      <c r="K26" s="7">
        <f t="shared" si="2"/>
        <v>842.4</v>
      </c>
    </row>
    <row r="27" spans="1:11" ht="16" thickBot="1">
      <c r="A27" s="11" t="s">
        <v>38</v>
      </c>
      <c r="B27" s="13" t="s">
        <v>23</v>
      </c>
      <c r="C27" s="13">
        <v>1</v>
      </c>
      <c r="D27" s="15">
        <v>958.4</v>
      </c>
      <c r="E27" s="16">
        <v>1024.2</v>
      </c>
      <c r="F27" s="15">
        <v>967.3</v>
      </c>
      <c r="G27" s="4">
        <f t="shared" si="0"/>
        <v>958.4</v>
      </c>
      <c r="H27" s="5">
        <f t="shared" si="1"/>
        <v>983.3</v>
      </c>
      <c r="I27" s="5">
        <f t="shared" si="3"/>
        <v>35.698879534242835</v>
      </c>
      <c r="J27" s="6">
        <f t="shared" si="4"/>
        <v>3.6305175972991801</v>
      </c>
      <c r="K27" s="7">
        <f t="shared" si="2"/>
        <v>958.4</v>
      </c>
    </row>
    <row r="28" spans="1:11" ht="16" thickBot="1">
      <c r="A28" s="11" t="s">
        <v>39</v>
      </c>
      <c r="B28" s="13" t="s">
        <v>23</v>
      </c>
      <c r="C28" s="13">
        <v>500</v>
      </c>
      <c r="D28" s="15">
        <v>10.42</v>
      </c>
      <c r="E28" s="16">
        <v>11.72</v>
      </c>
      <c r="F28" s="15">
        <v>11.16</v>
      </c>
      <c r="G28" s="4">
        <f t="shared" si="0"/>
        <v>10.42</v>
      </c>
      <c r="H28" s="5">
        <f t="shared" si="1"/>
        <v>11.1</v>
      </c>
      <c r="I28" s="5">
        <f t="shared" si="3"/>
        <v>0.65207361547607989</v>
      </c>
      <c r="J28" s="6">
        <f t="shared" si="4"/>
        <v>5.8745370763610802</v>
      </c>
      <c r="K28" s="7">
        <f t="shared" si="2"/>
        <v>5210</v>
      </c>
    </row>
    <row r="29" spans="1:11" ht="16" thickBot="1">
      <c r="A29" s="11" t="s">
        <v>40</v>
      </c>
      <c r="B29" s="13" t="s">
        <v>23</v>
      </c>
      <c r="C29" s="13">
        <v>500</v>
      </c>
      <c r="D29" s="15">
        <v>10.88</v>
      </c>
      <c r="E29" s="16">
        <v>12.24</v>
      </c>
      <c r="F29" s="15">
        <v>11.56</v>
      </c>
      <c r="G29" s="4">
        <f t="shared" si="0"/>
        <v>10.88</v>
      </c>
      <c r="H29" s="5">
        <f t="shared" si="1"/>
        <v>11.56</v>
      </c>
      <c r="I29" s="5">
        <f t="shared" si="3"/>
        <v>0.68000000000002259</v>
      </c>
      <c r="J29" s="6">
        <f t="shared" si="4"/>
        <v>5.8823529411766655</v>
      </c>
      <c r="K29" s="7">
        <f t="shared" si="2"/>
        <v>5440</v>
      </c>
    </row>
    <row r="30" spans="1:11" ht="31.5" thickBot="1">
      <c r="A30" s="11" t="s">
        <v>41</v>
      </c>
      <c r="B30" s="13" t="s">
        <v>23</v>
      </c>
      <c r="C30" s="13">
        <v>1000</v>
      </c>
      <c r="D30" s="15">
        <v>25.25</v>
      </c>
      <c r="E30" s="16">
        <v>28.4</v>
      </c>
      <c r="F30" s="15">
        <v>26.82</v>
      </c>
      <c r="G30" s="4">
        <f t="shared" si="0"/>
        <v>25.25</v>
      </c>
      <c r="H30" s="5">
        <f t="shared" si="1"/>
        <v>26.82</v>
      </c>
      <c r="I30" s="5">
        <f t="shared" si="3"/>
        <v>1.5750026455004271</v>
      </c>
      <c r="J30" s="6">
        <f t="shared" si="4"/>
        <v>5.8724930853856341</v>
      </c>
      <c r="K30" s="7">
        <f t="shared" si="2"/>
        <v>25250</v>
      </c>
    </row>
    <row r="31" spans="1:11" ht="31.5" thickBot="1">
      <c r="A31" s="11" t="s">
        <v>42</v>
      </c>
      <c r="B31" s="13" t="s">
        <v>23</v>
      </c>
      <c r="C31" s="13">
        <v>3</v>
      </c>
      <c r="D31" s="15">
        <v>235.2</v>
      </c>
      <c r="E31" s="16">
        <v>264.60000000000002</v>
      </c>
      <c r="F31" s="15">
        <v>249.9</v>
      </c>
      <c r="G31" s="4">
        <f t="shared" si="0"/>
        <v>235.2</v>
      </c>
      <c r="H31" s="5">
        <f t="shared" si="1"/>
        <v>249.9</v>
      </c>
      <c r="I31" s="5">
        <f t="shared" si="3"/>
        <v>14.699999999999882</v>
      </c>
      <c r="J31" s="6">
        <f t="shared" si="4"/>
        <v>5.882352941176423</v>
      </c>
      <c r="K31" s="7">
        <f t="shared" si="2"/>
        <v>705.59999999999991</v>
      </c>
    </row>
    <row r="32" spans="1:11" ht="31.5" thickBot="1">
      <c r="A32" s="11" t="s">
        <v>43</v>
      </c>
      <c r="B32" s="13" t="s">
        <v>23</v>
      </c>
      <c r="C32" s="13">
        <v>3</v>
      </c>
      <c r="D32" s="15">
        <v>211.2</v>
      </c>
      <c r="E32" s="16">
        <v>237.6</v>
      </c>
      <c r="F32" s="15">
        <v>224.4</v>
      </c>
      <c r="G32" s="4">
        <f t="shared" si="0"/>
        <v>211.2</v>
      </c>
      <c r="H32" s="5">
        <f t="shared" si="1"/>
        <v>224.4</v>
      </c>
      <c r="I32" s="5">
        <f t="shared" si="3"/>
        <v>13.200000000000198</v>
      </c>
      <c r="J32" s="6">
        <f t="shared" si="4"/>
        <v>5.8823529411765589</v>
      </c>
      <c r="K32" s="7">
        <f t="shared" si="2"/>
        <v>633.59999999999991</v>
      </c>
    </row>
    <row r="33" spans="1:11" ht="16" thickBot="1">
      <c r="A33" s="11" t="s">
        <v>44</v>
      </c>
      <c r="B33" s="13" t="s">
        <v>23</v>
      </c>
      <c r="C33" s="13">
        <v>100</v>
      </c>
      <c r="D33" s="15">
        <v>3.58</v>
      </c>
      <c r="E33" s="16">
        <v>4.04</v>
      </c>
      <c r="F33" s="15">
        <v>3.8</v>
      </c>
      <c r="G33" s="4">
        <f t="shared" si="0"/>
        <v>3.58</v>
      </c>
      <c r="H33" s="5">
        <f t="shared" si="1"/>
        <v>3.81</v>
      </c>
      <c r="I33" s="5">
        <f t="shared" si="3"/>
        <v>0.23007245235648791</v>
      </c>
      <c r="J33" s="6">
        <f t="shared" si="4"/>
        <v>6.0386470434773729</v>
      </c>
      <c r="K33" s="7">
        <f t="shared" si="2"/>
        <v>358</v>
      </c>
    </row>
    <row r="34" spans="1:11" ht="16" thickBot="1">
      <c r="A34" s="11" t="s">
        <v>45</v>
      </c>
      <c r="B34" s="13" t="s">
        <v>23</v>
      </c>
      <c r="C34" s="13">
        <v>100</v>
      </c>
      <c r="D34" s="15">
        <v>5.25</v>
      </c>
      <c r="E34" s="16">
        <v>5.91</v>
      </c>
      <c r="F34" s="15">
        <v>5.57</v>
      </c>
      <c r="G34" s="4">
        <f t="shared" si="0"/>
        <v>5.25</v>
      </c>
      <c r="H34" s="5">
        <f t="shared" si="1"/>
        <v>5.58</v>
      </c>
      <c r="I34" s="5">
        <f t="shared" si="3"/>
        <v>0.33005050118630769</v>
      </c>
      <c r="J34" s="6">
        <f t="shared" si="4"/>
        <v>5.9148835338047974</v>
      </c>
      <c r="K34" s="7">
        <f t="shared" si="2"/>
        <v>525</v>
      </c>
    </row>
    <row r="35" spans="1:11" ht="32.25" customHeight="1" thickBot="1">
      <c r="A35" s="11" t="s">
        <v>46</v>
      </c>
      <c r="B35" s="13" t="s">
        <v>22</v>
      </c>
      <c r="C35" s="13">
        <v>25</v>
      </c>
      <c r="D35" s="15">
        <v>119.2</v>
      </c>
      <c r="E35" s="16">
        <v>134.1</v>
      </c>
      <c r="F35" s="15">
        <v>126.65</v>
      </c>
      <c r="G35" s="4">
        <f t="shared" si="0"/>
        <v>119.2</v>
      </c>
      <c r="H35" s="5">
        <f t="shared" si="1"/>
        <v>126.65</v>
      </c>
      <c r="I35" s="5">
        <f t="shared" si="3"/>
        <v>7.449999999999668</v>
      </c>
      <c r="J35" s="6">
        <f t="shared" si="4"/>
        <v>5.8823529411762081</v>
      </c>
      <c r="K35" s="7">
        <f t="shared" si="2"/>
        <v>2980</v>
      </c>
    </row>
    <row r="36" spans="1:11">
      <c r="D36" s="18"/>
      <c r="E36" s="18"/>
      <c r="F36" s="18"/>
    </row>
    <row r="37" spans="1:11">
      <c r="D37" s="18"/>
      <c r="E37" s="18"/>
      <c r="F37" s="18"/>
    </row>
    <row r="38" spans="1:11">
      <c r="D38" s="18"/>
      <c r="E38" s="18"/>
      <c r="F38" s="18"/>
    </row>
    <row r="39" spans="1:11" ht="18">
      <c r="A39" s="19" t="s">
        <v>52</v>
      </c>
      <c r="B39" s="20" t="s">
        <v>53</v>
      </c>
      <c r="C39" s="20"/>
      <c r="D39" s="20"/>
      <c r="E39" s="21" t="s">
        <v>16</v>
      </c>
      <c r="F39" s="21"/>
      <c r="G39" s="19"/>
    </row>
    <row r="40" spans="1:11">
      <c r="D40" s="18"/>
      <c r="E40" s="18"/>
      <c r="F40" s="18"/>
    </row>
    <row r="41" spans="1:11">
      <c r="D41" s="18"/>
      <c r="E41" s="18"/>
      <c r="F41" s="18"/>
    </row>
    <row r="42" spans="1:11">
      <c r="D42" s="18"/>
      <c r="E42" s="18"/>
      <c r="F42" s="18"/>
    </row>
    <row r="43" spans="1:11">
      <c r="D43" s="18"/>
      <c r="E43" s="18"/>
      <c r="F43" s="18"/>
    </row>
    <row r="44" spans="1:11">
      <c r="D44" s="18"/>
      <c r="E44" s="18"/>
      <c r="F44" s="18"/>
    </row>
  </sheetData>
  <mergeCells count="23">
    <mergeCell ref="A11:J11"/>
    <mergeCell ref="J9:J10"/>
    <mergeCell ref="A8:E8"/>
    <mergeCell ref="C9:C10"/>
    <mergeCell ref="A9:A10"/>
    <mergeCell ref="B9:B10"/>
    <mergeCell ref="H9:H10"/>
    <mergeCell ref="B39:D39"/>
    <mergeCell ref="E39:F39"/>
    <mergeCell ref="A7:K7"/>
    <mergeCell ref="A1:K1"/>
    <mergeCell ref="K9:K10"/>
    <mergeCell ref="I9:I10"/>
    <mergeCell ref="A3:C3"/>
    <mergeCell ref="D3:K3"/>
    <mergeCell ref="A4:C4"/>
    <mergeCell ref="D4:K4"/>
    <mergeCell ref="A5:C5"/>
    <mergeCell ref="D5:K5"/>
    <mergeCell ref="A6:C6"/>
    <mergeCell ref="D9:F9"/>
    <mergeCell ref="G9:G10"/>
    <mergeCell ref="D6:K6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2026-07-02T01:00:05Z</cp:lastPrinted>
  <dcterms:created xsi:type="dcterms:W3CDTF">2022-01-19T11:20:17Z</dcterms:created>
  <dcterms:modified xsi:type="dcterms:W3CDTF">2026-07-20T03:11:33Z</dcterms:modified>
</cp:coreProperties>
</file>