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762E42A-95A3-49B2-9276-2F5B0918AEA8}" xr6:coauthVersionLast="45" xr6:coauthVersionMax="45" xr10:uidLastSave="{00000000-0000-0000-0000-000000000000}"/>
  <bookViews>
    <workbookView xWindow="-120" yWindow="-120" windowWidth="29040" windowHeight="15840" tabRatio="919" xr2:uid="{00000000-000D-0000-FFFF-FFFF00000000}"/>
  </bookViews>
  <sheets>
    <sheet name="Обоснование" sheetId="54" r:id="rId1"/>
  </sheets>
  <definedNames>
    <definedName name="_xlnm.Print_Area" localSheetId="0">Обоснование!$A$1:$K$45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54" l="1"/>
  <c r="I9" i="54" s="1"/>
  <c r="J9" i="54" s="1"/>
  <c r="H10" i="54"/>
  <c r="K10" i="54" s="1"/>
  <c r="H11" i="54"/>
  <c r="I11" i="54" s="1"/>
  <c r="J11" i="54" s="1"/>
  <c r="H12" i="54"/>
  <c r="I12" i="54" s="1"/>
  <c r="J12" i="54" s="1"/>
  <c r="I10" i="54" l="1"/>
  <c r="J10" i="54" s="1"/>
  <c r="K11" i="54"/>
  <c r="K12" i="54"/>
  <c r="K9" i="54"/>
  <c r="H8" i="54"/>
  <c r="K8" i="54" s="1"/>
  <c r="K13" i="54" l="1"/>
  <c r="I8" i="54"/>
  <c r="J8" i="54" s="1"/>
  <c r="H15" i="54"/>
</calcChain>
</file>

<file path=xl/sharedStrings.xml><?xml version="1.0" encoding="utf-8"?>
<sst xmlns="http://schemas.openxmlformats.org/spreadsheetml/2006/main" count="27" uniqueCount="24">
  <si>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</si>
  <si>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</si>
  <si>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</si>
  <si>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</si>
  <si>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</si>
  <si>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</si>
  <si>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</si>
  <si>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</si>
  <si>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</si>
  <si>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</si>
  <si>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</si>
  <si>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</si>
  <si>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</si>
  <si>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</si>
  <si>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</si>
  <si>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</si>
  <si>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</si>
  <si>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</si>
  <si>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</si>
  <si>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</si>
  <si>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шт</t>
  </si>
  <si>
    <t>Шестакова А.А.</t>
  </si>
  <si>
    <t>Шатер</t>
  </si>
  <si>
    <t>НМЦК, определенная с использованием метода сопоставимых рыночных цен (анализа рынка), равна 91 333,33 руб. Вместе с тем, руководствуясь п. 2 ст. 72, п. 3 ст. 219 БК РФ и принимая во внимание доведенные ЛБО, НМЦК устанавливается в размере 81 944,07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</si>
</sst>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19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16</xdr:row>
      <xdr:rowOff>275167</xdr:rowOff>
    </xdr:from>
    <xdr:to>
      <xdr:col>10</xdr:col>
      <xdr:colOff>84666</xdr:colOff>
      <xdr:row>19</xdr:row>
      <xdr:rowOff>52917</xdr:rowOff>
    </xdr:to>
    <xdr:pic>
      <xdr:nvPicPr>
        <xdr:cNvPr id="1245" name="Рисунок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SheetLayoutView="100" workbookViewId="0">
      <selection activeCell="F23" sqref="F23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21" x14ac:dyDescent="0.35">
      <c r="A8" s="26">
        <v>1</v>
      </c>
      <c r="B8" s="27" t="s">
        <v>22</v>
      </c>
      <c r="C8" s="28" t="s">
        <v>20</v>
      </c>
      <c r="D8" s="43">
        <v>1</v>
      </c>
      <c r="E8" s="49">
        <v>81000</v>
      </c>
      <c r="F8" s="49">
        <v>109000</v>
      </c>
      <c r="G8" s="49">
        <v>84000</v>
      </c>
      <c r="H8" s="46">
        <f>(E8+F8+G8)/3</f>
        <v>91333.333333333328</v>
      </c>
      <c r="I8" s="47">
        <f>SQRT((POWER(E8-H8,2)+((POWER(F8-H8,2)+((POWER(G8-H8,2))/2)))))</f>
        <v>21113.450162817488</v>
      </c>
      <c r="J8" s="51">
        <f>I8/H8*100</f>
        <v>23.116916236661485</v>
      </c>
      <c r="K8" s="48">
        <f>H8*D8</f>
        <v>91333.333333333328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2" si="0">(E9+F9+G9)/3</f>
        <v>0</v>
      </c>
      <c r="I9" s="47">
        <f t="shared" ref="I9:I12" si="1">SQRT((POWER(E9-H9,2)+((POWER(F9-H9,2)+((POWER(G9-H9,2))/2)))))</f>
        <v>0</v>
      </c>
      <c r="J9" s="51" t="e">
        <f t="shared" ref="J9:J12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8" customFormat="1" ht="23.25" x14ac:dyDescent="0.35">
      <c r="A13" s="30" t="s">
        <v>16</v>
      </c>
      <c r="B13" s="31"/>
      <c r="C13" s="32"/>
      <c r="D13" s="32"/>
      <c r="E13" s="32"/>
      <c r="F13" s="32"/>
      <c r="G13" s="32"/>
      <c r="H13" s="33"/>
      <c r="I13" s="34"/>
      <c r="J13" s="35"/>
      <c r="K13" s="41">
        <f>SUM(K8:K12)</f>
        <v>91333.333333333328</v>
      </c>
    </row>
    <row r="14" spans="1:13" s="7" customFormat="1" ht="23.25" x14ac:dyDescent="0.35">
      <c r="A14" s="36"/>
      <c r="B14" s="37"/>
      <c r="C14" s="38"/>
      <c r="D14" s="38"/>
      <c r="E14" s="38"/>
      <c r="F14" s="38"/>
      <c r="G14" s="38"/>
      <c r="H14" s="37"/>
      <c r="I14" s="38"/>
      <c r="J14" s="38"/>
      <c r="K14" s="39"/>
    </row>
    <row r="15" spans="1:13" s="7" customFormat="1" ht="23.25" x14ac:dyDescent="0.35">
      <c r="A15" s="16" t="s">
        <v>13</v>
      </c>
      <c r="B15" s="37"/>
      <c r="C15" s="38"/>
      <c r="D15" s="38"/>
      <c r="E15" s="38"/>
      <c r="F15" s="38"/>
      <c r="G15" s="38"/>
      <c r="H15" s="40" t="str">
        <f>IF(J14&lt;33,"однородной","неоднородной")</f>
        <v>однородной</v>
      </c>
      <c r="I15" s="38"/>
      <c r="J15" s="38"/>
      <c r="K15" s="39"/>
    </row>
    <row r="16" spans="1:13" s="7" customFormat="1" ht="23.25" x14ac:dyDescent="0.35">
      <c r="A16" s="16"/>
      <c r="B16" s="37"/>
      <c r="C16" s="38"/>
      <c r="D16" s="38"/>
      <c r="E16" s="38"/>
      <c r="F16" s="38"/>
      <c r="G16" s="38"/>
      <c r="I16" s="38"/>
      <c r="J16" s="38"/>
      <c r="K16" s="39"/>
    </row>
    <row r="17" spans="1:12" s="7" customFormat="1" ht="23.25" x14ac:dyDescent="0.35">
      <c r="A17" s="16" t="s">
        <v>10</v>
      </c>
      <c r="B17" s="37"/>
      <c r="C17" s="38"/>
      <c r="D17" s="38"/>
      <c r="E17" s="38"/>
      <c r="F17" s="38"/>
      <c r="G17" s="38"/>
      <c r="H17" s="37"/>
      <c r="I17" s="38"/>
      <c r="J17" s="38"/>
      <c r="K17" s="39"/>
    </row>
    <row r="18" spans="1:12" s="2" customFormat="1" ht="23.25" x14ac:dyDescent="0.35">
      <c r="A18" s="16"/>
      <c r="B18" s="50"/>
      <c r="C18" s="10"/>
      <c r="D18" s="10"/>
      <c r="E18" s="10"/>
      <c r="F18" s="10"/>
      <c r="G18" s="10"/>
      <c r="H18" s="9"/>
      <c r="I18" s="10"/>
      <c r="J18" s="10"/>
      <c r="K18" s="11"/>
    </row>
    <row r="19" spans="1:12" s="2" customFormat="1" ht="23.25" x14ac:dyDescent="0.35">
      <c r="A19" s="16"/>
      <c r="B19" s="9"/>
      <c r="C19" s="10"/>
      <c r="D19" s="10"/>
      <c r="E19" s="10"/>
      <c r="F19" s="10"/>
      <c r="G19" s="10"/>
      <c r="H19" s="9"/>
      <c r="I19" s="10"/>
      <c r="J19" s="10"/>
      <c r="K19" s="11"/>
    </row>
    <row r="20" spans="1:12" s="2" customFormat="1" ht="51" customHeight="1" x14ac:dyDescent="0.35">
      <c r="A20" s="16"/>
      <c r="B20" s="59" t="s">
        <v>23</v>
      </c>
      <c r="C20" s="58"/>
      <c r="D20" s="58"/>
      <c r="E20" s="58"/>
      <c r="F20" s="58"/>
      <c r="G20" s="58"/>
      <c r="H20" s="58"/>
      <c r="I20" s="58"/>
      <c r="J20" s="58"/>
      <c r="K20" s="11"/>
    </row>
    <row r="21" spans="1:12" s="2" customFormat="1" ht="15.75" x14ac:dyDescent="0.25">
      <c r="B21" s="4"/>
      <c r="H21" s="4"/>
    </row>
    <row r="22" spans="1:12" s="7" customFormat="1" ht="23.25" x14ac:dyDescent="0.35">
      <c r="A22" s="12" t="s">
        <v>19</v>
      </c>
      <c r="B22" s="13"/>
      <c r="C22" s="13"/>
      <c r="D22" s="13"/>
      <c r="E22" s="13"/>
      <c r="F22" s="13"/>
      <c r="H22" s="19"/>
      <c r="K22" s="14" t="s">
        <v>21</v>
      </c>
      <c r="L22" s="8"/>
    </row>
    <row r="23" spans="1:12" s="2" customFormat="1" ht="15.75" x14ac:dyDescent="0.25">
      <c r="B23" s="4"/>
      <c r="H23" s="4"/>
    </row>
    <row r="24" spans="1:12" s="2" customFormat="1" ht="15.75" x14ac:dyDescent="0.25">
      <c r="B24" s="4"/>
      <c r="H24" s="4"/>
    </row>
    <row r="25" spans="1:12" s="2" customFormat="1" ht="15.75" x14ac:dyDescent="0.25">
      <c r="B25" s="4"/>
      <c r="H25" s="4"/>
    </row>
  </sheetData>
  <mergeCells count="11">
    <mergeCell ref="B20:J20"/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2026-08-31T00:12:37Z</dcterms:modified>
</cp:coreProperties>
</file>