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20"/>
  </bookViews>
  <sheets>
    <sheet name="бумага" sheetId="2" r:id="rId1"/>
    <sheet name="Лист1" sheetId="3" r:id="rId2"/>
  </sheets>
  <calcPr calcId="162913"/>
</workbook>
</file>

<file path=xl/calcChain.xml><?xml version="1.0" encoding="utf-8"?>
<calcChain xmlns="http://schemas.openxmlformats.org/spreadsheetml/2006/main">
  <c r="I15" i="2" l="1"/>
  <c r="H15" i="2"/>
  <c r="G15" i="2"/>
  <c r="K11" i="2" l="1"/>
  <c r="J11" i="2"/>
  <c r="M11" i="2" s="1"/>
  <c r="O11" i="2" s="1"/>
  <c r="J15" i="2" l="1"/>
  <c r="P11" i="2" s="1"/>
  <c r="L11" i="2"/>
  <c r="A16" i="3"/>
  <c r="G16" i="3" l="1"/>
  <c r="M16" i="3"/>
  <c r="B16" i="3"/>
</calcChain>
</file>

<file path=xl/comments1.xml><?xml version="1.0" encoding="utf-8"?>
<comments xmlns="http://schemas.openxmlformats.org/spreadsheetml/2006/main">
  <authors>
    <author>Автор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<sst xmlns="http://schemas.openxmlformats.org/spreadsheetml/2006/main" count="38" uniqueCount="37">
  <si>
    <t>№</t>
  </si>
  <si>
    <t>Ед. изм</t>
  </si>
  <si>
    <t>Коммерческие предложения (руб./ед.изм.)</t>
  </si>
  <si>
    <t>Среднее квадратичное отклонение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</si>
  <si>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</si>
  <si>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</si>
  <si>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</si>
  <si>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</si>
  <si>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</si>
  <si>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</si>
  <si>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</si>
  <si>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</si>
  <si>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(подпись)</t>
  </si>
  <si>
    <t>Таблица №1</t>
  </si>
  <si>
    <t xml:space="preserve">Наименование 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</si>
  <si>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</si>
  <si>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</si>
  <si>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>ОКПД</t>
  </si>
  <si>
    <t>поставка питьевой воды в булылях из поликарбоната 19 литров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</si>
  <si>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</si>
  <si>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</si>
  <si>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</si>
  <si>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</si>
  <si>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________________/Н.А.Степанова</t>
  </si>
  <si>
    <t>Приложение 2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</si>
  <si>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Интернет. (Таблица №1)</t>
  </si>
  <si>
    <t>ФБУЗ "Центр гигиены и эпидемиологии в Свердловской области"</t>
  </si>
  <si>
    <t>Контрактный управляющий Фбуз "Центр гигиены и эпидемиологии в Свердловской области"</t>
  </si>
  <si>
    <t xml:space="preserve">                               Чистякова И.В.</t>
  </si>
  <si>
    <t>Кол-во, амп.</t>
  </si>
  <si>
    <t>Обоснование начальной (максимальной) цены контракта на   поставку Реактивов химических общелабораторного назначения  для нужд ФБУЗ "Центр гигиены и эпидемиологии в Свердловской области" в 2026 году.</t>
  </si>
  <si>
    <t xml:space="preserve">Исполнитель №1 </t>
  </si>
  <si>
    <t xml:space="preserve">Исполнитель №2 </t>
  </si>
  <si>
    <t xml:space="preserve">Исполнитель №3 </t>
  </si>
  <si>
    <t>шт</t>
  </si>
  <si>
    <t>Зонд тупфер</t>
  </si>
  <si>
    <t>22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</si>
</sst>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"/>
    <numFmt numFmtId="166" formatCode="#,##0.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2" xfId="0" applyNumberFormat="1" applyFont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4" fontId="10" fillId="0" borderId="0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4" fillId="0" borderId="0" xfId="0" applyFont="1"/>
    <xf numFmtId="2" fontId="7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Fill="1" applyAlignment="1">
      <alignment wrapText="1"/>
    </xf>
    <xf numFmtId="0" fontId="1" fillId="0" borderId="0" xfId="0" applyFont="1" applyBorder="1"/>
    <xf numFmtId="0" fontId="8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19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0" fontId="20" fillId="0" borderId="0" xfId="1" applyBorder="1"/>
    <xf numFmtId="0" fontId="21" fillId="0" borderId="2" xfId="0" applyFont="1" applyBorder="1" applyAlignment="1">
      <alignment horizontal="center" vertical="center" textRotation="90" wrapText="1"/>
    </xf>
    <xf numFmtId="0" fontId="21" fillId="0" borderId="2" xfId="1" applyFont="1" applyBorder="1" applyAlignment="1">
      <alignment horizontal="center" vertical="center" textRotation="90" wrapText="1"/>
    </xf>
    <xf numFmtId="0" fontId="22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top"/>
    </xf>
    <xf numFmtId="0" fontId="19" fillId="0" borderId="0" xfId="0" applyFont="1"/>
    <xf numFmtId="164" fontId="3" fillId="0" borderId="2" xfId="0" applyNumberFormat="1" applyFont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219075</xdr:colOff>
      <xdr:row>8</xdr:row>
      <xdr:rowOff>771525</xdr:rowOff>
    </xdr:from>
    <xdr:to>
      <xdr:col>10</xdr:col>
      <xdr:colOff>962025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350520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54864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46101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42100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zon.ru/t/NK7VkbQ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tabSelected="1" topLeftCell="B1" zoomScaleNormal="100" workbookViewId="0">
      <selection activeCell="H21" sqref="H21"/>
    </sheetView>
  </sheetViews>
  <sheetFormatPr defaultRowHeight="12.75" x14ac:dyDescent="0.2"/>
  <cols>
    <col min="1" max="1" width="2" style="1" customWidth="1"/>
    <col min="2" max="2" width="4.7109375" style="1" customWidth="1"/>
    <col min="3" max="3" width="2.140625" style="1" customWidth="1"/>
    <col min="4" max="4" width="35.42578125" style="1" customWidth="1"/>
    <col min="5" max="5" width="5" style="1" customWidth="1"/>
    <col min="6" max="6" width="10.85546875" style="1" customWidth="1"/>
    <col min="7" max="7" width="22.7109375" style="1" customWidth="1"/>
    <col min="8" max="8" width="26" style="1" customWidth="1"/>
    <col min="9" max="9" width="18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42578125" style="1" customWidth="1"/>
    <col min="14" max="14" width="13.42578125" style="1" customWidth="1"/>
    <col min="15" max="15" width="11.7109375" style="1" bestFit="1" customWidth="1"/>
    <col min="16" max="16" width="14.140625" style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16" ht="21" customHeight="1" x14ac:dyDescent="0.3">
      <c r="B1" s="67" t="s">
        <v>26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" t="s">
        <v>24</v>
      </c>
    </row>
    <row r="2" spans="2:16" ht="8.25" customHeight="1" x14ac:dyDescent="0.3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6" ht="30" customHeight="1" x14ac:dyDescent="0.25">
      <c r="B3" s="19"/>
      <c r="C3" s="19"/>
      <c r="D3" s="66" t="s">
        <v>30</v>
      </c>
      <c r="E3" s="66"/>
      <c r="F3" s="66"/>
      <c r="G3" s="66"/>
      <c r="H3" s="66"/>
      <c r="I3" s="66"/>
      <c r="J3" s="66"/>
      <c r="K3" s="66"/>
      <c r="L3" s="66"/>
      <c r="M3" s="66"/>
    </row>
    <row r="4" spans="2:16" ht="31.5" customHeight="1" x14ac:dyDescent="0.2">
      <c r="B4" s="68" t="s">
        <v>10</v>
      </c>
      <c r="C4" s="68"/>
      <c r="D4" s="68"/>
      <c r="E4" s="68"/>
      <c r="F4" s="68"/>
      <c r="G4" s="69" t="s">
        <v>16</v>
      </c>
      <c r="H4" s="69"/>
      <c r="I4" s="69"/>
      <c r="J4" s="69"/>
      <c r="K4" s="69"/>
      <c r="L4" s="69"/>
      <c r="M4" s="69"/>
    </row>
    <row r="5" spans="2:16" ht="64.5" customHeight="1" x14ac:dyDescent="0.2">
      <c r="B5" s="68" t="s">
        <v>11</v>
      </c>
      <c r="C5" s="68"/>
      <c r="D5" s="68"/>
      <c r="E5" s="68"/>
      <c r="F5" s="68"/>
      <c r="G5" s="69" t="s">
        <v>25</v>
      </c>
      <c r="H5" s="69"/>
      <c r="I5" s="69"/>
      <c r="J5" s="69"/>
      <c r="K5" s="69"/>
      <c r="L5" s="69"/>
      <c r="M5" s="69"/>
    </row>
    <row r="6" spans="2:16" ht="6" customHeight="1" x14ac:dyDescent="0.2"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</row>
    <row r="7" spans="2:16" ht="13.5" customHeight="1" x14ac:dyDescent="0.2">
      <c r="B7" s="70" t="s">
        <v>13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2:16" ht="33.75" customHeight="1" x14ac:dyDescent="0.2">
      <c r="B8" s="57" t="s">
        <v>0</v>
      </c>
      <c r="C8" s="58" t="s">
        <v>17</v>
      </c>
      <c r="D8" s="57" t="s">
        <v>14</v>
      </c>
      <c r="E8" s="57" t="s">
        <v>1</v>
      </c>
      <c r="F8" s="57" t="s">
        <v>29</v>
      </c>
      <c r="G8" s="59" t="s">
        <v>2</v>
      </c>
      <c r="H8" s="59"/>
      <c r="I8" s="59"/>
      <c r="J8" s="60" t="s">
        <v>7</v>
      </c>
      <c r="K8" s="60"/>
      <c r="L8" s="60"/>
      <c r="M8" s="63" t="s">
        <v>8</v>
      </c>
      <c r="N8" s="63"/>
      <c r="O8" s="63"/>
      <c r="P8" s="63"/>
    </row>
    <row r="9" spans="2:16" ht="190.5" customHeight="1" x14ac:dyDescent="0.2">
      <c r="B9" s="57"/>
      <c r="C9" s="58"/>
      <c r="D9" s="57"/>
      <c r="E9" s="57"/>
      <c r="F9" s="57"/>
      <c r="G9" s="38" t="s">
        <v>31</v>
      </c>
      <c r="H9" s="38" t="s">
        <v>32</v>
      </c>
      <c r="I9" s="39" t="s">
        <v>33</v>
      </c>
      <c r="J9" s="43" t="s">
        <v>5</v>
      </c>
      <c r="K9" s="43" t="s">
        <v>3</v>
      </c>
      <c r="L9" s="2" t="s">
        <v>6</v>
      </c>
      <c r="M9" s="3" t="s">
        <v>9</v>
      </c>
      <c r="N9" s="34" t="s">
        <v>19</v>
      </c>
      <c r="O9" s="43" t="s">
        <v>20</v>
      </c>
      <c r="P9" s="43" t="s">
        <v>21</v>
      </c>
    </row>
    <row r="10" spans="2:16" s="4" customFormat="1" x14ac:dyDescent="0.2">
      <c r="B10" s="41">
        <v>1</v>
      </c>
      <c r="C10" s="41">
        <v>2</v>
      </c>
      <c r="D10" s="41">
        <v>3</v>
      </c>
      <c r="E10" s="41">
        <v>4</v>
      </c>
      <c r="F10" s="41">
        <v>5</v>
      </c>
      <c r="G10" s="42">
        <v>6</v>
      </c>
      <c r="H10" s="42">
        <v>7</v>
      </c>
      <c r="I10" s="42">
        <v>8</v>
      </c>
      <c r="J10" s="43">
        <v>11</v>
      </c>
      <c r="K10" s="43">
        <v>12</v>
      </c>
      <c r="L10" s="2">
        <v>13</v>
      </c>
      <c r="M10" s="43">
        <v>14</v>
      </c>
      <c r="N10" s="35" t="s">
        <v>22</v>
      </c>
      <c r="O10" s="43">
        <v>16</v>
      </c>
      <c r="P10" s="43">
        <v>17</v>
      </c>
    </row>
    <row r="11" spans="2:16" s="4" customFormat="1" ht="15.75" x14ac:dyDescent="0.25">
      <c r="B11" s="44">
        <v>1</v>
      </c>
      <c r="C11" s="44"/>
      <c r="D11" s="51" t="s">
        <v>35</v>
      </c>
      <c r="E11" s="5" t="s">
        <v>34</v>
      </c>
      <c r="F11" s="5">
        <v>3170</v>
      </c>
      <c r="G11" s="55">
        <v>9.0180000000000007</v>
      </c>
      <c r="H11" s="53">
        <v>8.8001000000000005</v>
      </c>
      <c r="I11" s="53">
        <v>8.6412999999999993</v>
      </c>
      <c r="J11" s="21">
        <f>AVERAGE(G11:I11)</f>
        <v>8.8198000000000008</v>
      </c>
      <c r="K11" s="22">
        <f>SQRT(VAR(G11:I11))</f>
        <v>0.18912109877007444</v>
      </c>
      <c r="L11" s="6">
        <f>K11/J11*100</f>
        <v>2.1442787678867372</v>
      </c>
      <c r="M11" s="21">
        <f>F11*J11</f>
        <v>27958.766000000003</v>
      </c>
      <c r="N11" s="52">
        <v>11034</v>
      </c>
      <c r="O11" s="52">
        <f>ROUND(N11,2)</f>
        <v>11034</v>
      </c>
      <c r="P11" s="54">
        <f>J15*F11</f>
        <v>27958.766000000003</v>
      </c>
    </row>
    <row r="12" spans="2:16" s="7" customFormat="1" ht="31.5" hidden="1" customHeight="1" x14ac:dyDescent="0.25">
      <c r="B12" s="41">
        <v>2</v>
      </c>
      <c r="C12" s="61"/>
      <c r="D12" s="33" t="s">
        <v>18</v>
      </c>
      <c r="E12" s="5"/>
      <c r="F12" s="5"/>
      <c r="G12" s="20"/>
      <c r="H12" s="20"/>
      <c r="I12" s="20"/>
      <c r="J12" s="21"/>
      <c r="K12" s="22"/>
      <c r="L12" s="6"/>
      <c r="M12" s="21"/>
      <c r="N12" s="21"/>
      <c r="O12" s="21"/>
      <c r="P12" s="21"/>
    </row>
    <row r="13" spans="2:16" s="7" customFormat="1" ht="36" hidden="1" customHeight="1" x14ac:dyDescent="0.25">
      <c r="B13" s="41">
        <v>3</v>
      </c>
      <c r="C13" s="61"/>
      <c r="D13" s="33" t="s">
        <v>18</v>
      </c>
      <c r="E13" s="5"/>
      <c r="F13" s="5"/>
      <c r="G13" s="20"/>
      <c r="H13" s="20"/>
      <c r="I13" s="20"/>
      <c r="J13" s="21"/>
      <c r="K13" s="22"/>
      <c r="L13" s="6"/>
      <c r="M13" s="21"/>
      <c r="N13" s="21"/>
      <c r="O13" s="21"/>
      <c r="P13" s="21"/>
    </row>
    <row r="14" spans="2:16" s="11" customFormat="1" ht="3" hidden="1" customHeight="1" x14ac:dyDescent="0.25">
      <c r="B14" s="10"/>
      <c r="C14" s="45"/>
      <c r="D14" s="46"/>
      <c r="E14" s="47"/>
      <c r="F14" s="47"/>
      <c r="G14" s="48"/>
      <c r="H14" s="48"/>
      <c r="I14" s="48"/>
      <c r="J14" s="48"/>
      <c r="K14" s="49"/>
      <c r="L14" s="49"/>
      <c r="M14" s="21"/>
      <c r="N14" s="50"/>
      <c r="O14" s="50"/>
      <c r="P14" s="50"/>
    </row>
    <row r="15" spans="2:16" s="11" customFormat="1" ht="15.75" customHeight="1" x14ac:dyDescent="0.25">
      <c r="B15" s="8"/>
      <c r="C15" s="9"/>
      <c r="D15" s="12" t="s">
        <v>4</v>
      </c>
      <c r="E15" s="10"/>
      <c r="F15" s="10"/>
      <c r="G15" s="21">
        <f>SUM(G11:G14)</f>
        <v>9.0180000000000007</v>
      </c>
      <c r="H15" s="21">
        <f>SUM(H11:H14)</f>
        <v>8.8001000000000005</v>
      </c>
      <c r="I15" s="21">
        <f>SUM(I11:I14)</f>
        <v>8.6412999999999993</v>
      </c>
      <c r="J15" s="21">
        <f>SUM(J11:J14)</f>
        <v>8.8198000000000008</v>
      </c>
      <c r="K15" s="22"/>
      <c r="L15" s="6"/>
      <c r="M15" s="21"/>
      <c r="N15" s="21"/>
      <c r="O15" s="21"/>
      <c r="P15" s="21"/>
    </row>
    <row r="16" spans="2:16" s="11" customFormat="1" ht="34.5" customHeight="1" x14ac:dyDescent="0.25">
      <c r="B16" s="16"/>
      <c r="D16" s="64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2:13" s="7" customFormat="1" ht="36" customHeight="1" x14ac:dyDescent="0.25">
      <c r="B17" s="62" t="s">
        <v>15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6"/>
    </row>
    <row r="18" spans="2:13" ht="21.75" customHeight="1" x14ac:dyDescent="0.3">
      <c r="B18" s="56" t="s">
        <v>27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2:13" customFormat="1" ht="6.75" customHeight="1" x14ac:dyDescent="0.3">
      <c r="B19" s="26"/>
      <c r="C19" s="13"/>
      <c r="D19" s="26"/>
      <c r="E19" s="25"/>
      <c r="F19" s="25"/>
      <c r="G19" s="25"/>
      <c r="H19" s="25"/>
      <c r="I19" s="25"/>
      <c r="J19" s="25"/>
      <c r="K19" s="25"/>
      <c r="L19" s="25"/>
      <c r="M19" s="25"/>
    </row>
    <row r="20" spans="2:13" customFormat="1" ht="17.25" customHeight="1" x14ac:dyDescent="0.3">
      <c r="B20" s="25"/>
      <c r="C20" s="13" t="s">
        <v>23</v>
      </c>
      <c r="D20" s="25" t="s">
        <v>28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2:13" customFormat="1" ht="15" x14ac:dyDescent="0.25">
      <c r="C21" s="14" t="s">
        <v>12</v>
      </c>
    </row>
    <row r="22" spans="2:13" ht="16.5" customHeight="1" x14ac:dyDescent="0.25">
      <c r="C22" s="15" t="s">
        <v>36</v>
      </c>
      <c r="D22" s="23"/>
    </row>
    <row r="24" spans="2:13" ht="18.75" customHeight="1" x14ac:dyDescent="0.2">
      <c r="D24" s="27"/>
      <c r="E24" s="27"/>
      <c r="F24" s="27"/>
      <c r="G24" s="27"/>
      <c r="H24" s="27"/>
      <c r="I24" s="27"/>
    </row>
    <row r="25" spans="2:13" x14ac:dyDescent="0.2">
      <c r="D25" s="27"/>
      <c r="E25" s="27"/>
      <c r="F25" s="27"/>
      <c r="G25" s="27"/>
      <c r="H25" s="27"/>
      <c r="I25" s="27"/>
    </row>
    <row r="26" spans="2:13" ht="15" x14ac:dyDescent="0.25">
      <c r="D26" s="27"/>
      <c r="E26" s="27"/>
      <c r="F26" s="27"/>
      <c r="G26" s="37"/>
      <c r="H26" s="27"/>
      <c r="I26" s="27"/>
    </row>
    <row r="27" spans="2:13" x14ac:dyDescent="0.2">
      <c r="D27" s="28"/>
      <c r="E27" s="29"/>
      <c r="F27" s="29"/>
      <c r="G27" s="30"/>
      <c r="H27" s="31"/>
      <c r="I27" s="27"/>
    </row>
    <row r="28" spans="2:13" x14ac:dyDescent="0.2">
      <c r="D28" s="28"/>
      <c r="E28" s="29"/>
      <c r="F28" s="29"/>
      <c r="G28" s="30"/>
      <c r="H28" s="31"/>
      <c r="I28" s="27"/>
    </row>
    <row r="29" spans="2:13" x14ac:dyDescent="0.2">
      <c r="D29" s="28"/>
      <c r="E29" s="29"/>
      <c r="F29" s="29"/>
      <c r="G29" s="30"/>
      <c r="H29" s="31"/>
      <c r="I29" s="27"/>
    </row>
    <row r="30" spans="2:13" ht="15" x14ac:dyDescent="0.25">
      <c r="D30" s="28"/>
      <c r="E30" s="29"/>
      <c r="F30" s="29"/>
      <c r="G30" s="37"/>
      <c r="H30" s="31"/>
      <c r="I30" s="27"/>
    </row>
    <row r="31" spans="2:13" x14ac:dyDescent="0.2">
      <c r="D31" s="27"/>
      <c r="E31" s="27"/>
      <c r="F31" s="27"/>
      <c r="G31" s="32"/>
      <c r="H31" s="31"/>
      <c r="I31" s="27"/>
    </row>
    <row r="32" spans="2:13" x14ac:dyDescent="0.2">
      <c r="D32" s="27"/>
      <c r="E32" s="27"/>
      <c r="F32" s="27"/>
      <c r="G32" s="27"/>
      <c r="H32" s="27"/>
      <c r="I32" s="27"/>
    </row>
    <row r="33" spans="4:9" ht="15" x14ac:dyDescent="0.25">
      <c r="D33" s="27"/>
      <c r="E33" s="27"/>
      <c r="F33" s="27"/>
      <c r="G33" s="37"/>
      <c r="H33" s="27"/>
      <c r="I33" s="27"/>
    </row>
    <row r="34" spans="4:9" x14ac:dyDescent="0.2">
      <c r="D34" s="27"/>
      <c r="E34" s="27"/>
      <c r="F34" s="27"/>
      <c r="G34" s="27"/>
      <c r="H34" s="27"/>
      <c r="I34" s="27"/>
    </row>
    <row r="35" spans="4:9" x14ac:dyDescent="0.2">
      <c r="D35" s="27"/>
      <c r="E35" s="27"/>
      <c r="F35" s="27"/>
      <c r="G35" s="27"/>
      <c r="H35" s="27"/>
      <c r="I35" s="27"/>
    </row>
    <row r="36" spans="4:9" x14ac:dyDescent="0.2">
      <c r="D36" s="27"/>
      <c r="E36" s="27"/>
      <c r="F36" s="27"/>
      <c r="G36" s="27"/>
      <c r="H36" s="27"/>
      <c r="I36" s="27"/>
    </row>
  </sheetData>
  <mergeCells count="19">
    <mergeCell ref="D3:M3"/>
    <mergeCell ref="B1:M1"/>
    <mergeCell ref="B4:F4"/>
    <mergeCell ref="G4:M4"/>
    <mergeCell ref="B7:M7"/>
    <mergeCell ref="B5:F5"/>
    <mergeCell ref="G5:M5"/>
    <mergeCell ref="B18:M18"/>
    <mergeCell ref="B8:B9"/>
    <mergeCell ref="C8:C9"/>
    <mergeCell ref="D8:D9"/>
    <mergeCell ref="E8:E9"/>
    <mergeCell ref="F8:F9"/>
    <mergeCell ref="G8:I8"/>
    <mergeCell ref="J8:L8"/>
    <mergeCell ref="C12:C13"/>
    <mergeCell ref="B17:L17"/>
    <mergeCell ref="M8:P8"/>
    <mergeCell ref="D16:O16"/>
  </mergeCells>
  <hyperlinks>
    <hyperlink ref="I9" r:id="rId1" display="https://ozon.ru/t/NK7VkbQ"/>
  </hyperlinks>
  <pageMargins left="0" right="0" top="0.56999999999999995" bottom="0" header="0" footer="0"/>
  <pageSetup paperSize="9" scale="59" fitToHeight="2" orientation="landscape" r:id="rId2"/>
  <rowBreaks count="1" manualBreakCount="1">
    <brk id="5" max="16383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11" sqref="M11"/>
    </sheetView>
  </sheetViews>
  <sheetFormatPr defaultRowHeight="15" x14ac:dyDescent="0.25"/>
  <sheetData>
    <row r="1" spans="1:13" x14ac:dyDescent="0.25">
      <c r="A1">
        <v>155</v>
      </c>
      <c r="K1">
        <v>155</v>
      </c>
    </row>
    <row r="2" spans="1:13" x14ac:dyDescent="0.25">
      <c r="A2">
        <v>155</v>
      </c>
      <c r="K2">
        <v>155</v>
      </c>
    </row>
    <row r="3" spans="1:13" x14ac:dyDescent="0.25">
      <c r="A3">
        <v>155</v>
      </c>
      <c r="K3">
        <v>155</v>
      </c>
    </row>
    <row r="4" spans="1:13" x14ac:dyDescent="0.25">
      <c r="A4">
        <v>155</v>
      </c>
      <c r="K4">
        <v>155</v>
      </c>
    </row>
    <row r="5" spans="1:13" x14ac:dyDescent="0.25">
      <c r="A5">
        <v>350</v>
      </c>
      <c r="K5">
        <v>350</v>
      </c>
    </row>
    <row r="6" spans="1:13" x14ac:dyDescent="0.25">
      <c r="A6">
        <v>350</v>
      </c>
      <c r="K6">
        <v>350</v>
      </c>
    </row>
    <row r="7" spans="1:13" x14ac:dyDescent="0.25">
      <c r="A7">
        <v>155</v>
      </c>
      <c r="K7">
        <v>155</v>
      </c>
    </row>
    <row r="8" spans="1:13" x14ac:dyDescent="0.25">
      <c r="A8">
        <v>155</v>
      </c>
      <c r="K8">
        <v>155</v>
      </c>
    </row>
    <row r="9" spans="1:13" x14ac:dyDescent="0.25">
      <c r="A9">
        <v>155</v>
      </c>
      <c r="K9">
        <v>155</v>
      </c>
    </row>
    <row r="10" spans="1:13" x14ac:dyDescent="0.25">
      <c r="A10">
        <v>120</v>
      </c>
      <c r="K10">
        <v>120</v>
      </c>
    </row>
    <row r="11" spans="1:13" x14ac:dyDescent="0.25">
      <c r="A11">
        <v>350</v>
      </c>
      <c r="K11">
        <v>350</v>
      </c>
    </row>
    <row r="12" spans="1:13" x14ac:dyDescent="0.25">
      <c r="A12">
        <v>1467</v>
      </c>
      <c r="K12">
        <v>1437</v>
      </c>
    </row>
    <row r="13" spans="1:13" x14ac:dyDescent="0.25">
      <c r="A13">
        <v>120</v>
      </c>
      <c r="K13">
        <v>150</v>
      </c>
    </row>
    <row r="14" spans="1:13" x14ac:dyDescent="0.25">
      <c r="A14">
        <v>270</v>
      </c>
      <c r="K14">
        <v>270</v>
      </c>
    </row>
    <row r="15" spans="1:13" x14ac:dyDescent="0.25">
      <c r="A15">
        <v>195</v>
      </c>
      <c r="B15">
        <v>150</v>
      </c>
      <c r="K15">
        <v>195</v>
      </c>
    </row>
    <row r="16" spans="1:13" x14ac:dyDescent="0.25">
      <c r="A16" s="40">
        <f>SUM(A1:A15)</f>
        <v>4307</v>
      </c>
      <c r="B16">
        <f>A16+B15</f>
        <v>4457</v>
      </c>
      <c r="E16">
        <v>4307</v>
      </c>
      <c r="G16">
        <f>E16-A16</f>
        <v>0</v>
      </c>
      <c r="K16">
        <v>4337</v>
      </c>
      <c r="M16">
        <f>K16-A16</f>
        <v>30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бумага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2026-07-23T04:37:10Z</dcterms:modified>
</cp:coreProperties>
</file>