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ts\Desktop\по плану\№154 поставка книг  Фаланстер\"/>
    </mc:Choice>
  </mc:AlternateContent>
  <bookViews>
    <workbookView xWindow="120" yWindow="315" windowWidth="19095" windowHeight="11520" tabRatio="849"/>
  </bookViews>
  <sheets>
    <sheet name="Расчет цены" sheetId="6" r:id="rId1"/>
  </sheets>
  <calcPr calcId="152511"/>
</workbook>
</file>

<file path=xl/calcChain.xml><?xml version="1.0" encoding="utf-8"?>
<calcChain xmlns="http://schemas.openxmlformats.org/spreadsheetml/2006/main">
  <c r="H64" i="6" l="1"/>
  <c r="I64" i="6" s="1"/>
  <c r="J64" i="6" s="1"/>
  <c r="L64" i="6"/>
  <c r="H65" i="6"/>
  <c r="I65" i="6" s="1"/>
  <c r="J65" i="6" s="1"/>
  <c r="L65" i="6"/>
  <c r="H66" i="6"/>
  <c r="I66" i="6" s="1"/>
  <c r="J66" i="6" s="1"/>
  <c r="L66" i="6"/>
  <c r="H67" i="6"/>
  <c r="I67" i="6" s="1"/>
  <c r="J67" i="6" s="1"/>
  <c r="L67" i="6"/>
  <c r="H68" i="6"/>
  <c r="I68" i="6" s="1"/>
  <c r="J68" i="6" s="1"/>
  <c r="L68" i="6"/>
  <c r="H69" i="6"/>
  <c r="I69" i="6" s="1"/>
  <c r="J69" i="6" s="1"/>
  <c r="L69" i="6"/>
  <c r="H70" i="6"/>
  <c r="I70" i="6" s="1"/>
  <c r="J70" i="6" s="1"/>
  <c r="L70" i="6"/>
  <c r="H71" i="6"/>
  <c r="I71" i="6" s="1"/>
  <c r="J71" i="6" s="1"/>
  <c r="L71" i="6"/>
  <c r="H72" i="6"/>
  <c r="I72" i="6" s="1"/>
  <c r="J72" i="6" s="1"/>
  <c r="L72" i="6"/>
  <c r="H73" i="6"/>
  <c r="I73" i="6" s="1"/>
  <c r="J73" i="6" s="1"/>
  <c r="L73" i="6"/>
  <c r="H74" i="6"/>
  <c r="I74" i="6" s="1"/>
  <c r="J74" i="6" s="1"/>
  <c r="L74" i="6"/>
  <c r="H75" i="6"/>
  <c r="I75" i="6" s="1"/>
  <c r="J75" i="6" s="1"/>
  <c r="L75" i="6"/>
  <c r="H76" i="6"/>
  <c r="I76" i="6" s="1"/>
  <c r="J76" i="6" s="1"/>
  <c r="L76" i="6"/>
  <c r="H77" i="6"/>
  <c r="I77" i="6" s="1"/>
  <c r="J77" i="6" s="1"/>
  <c r="L77" i="6"/>
  <c r="H78" i="6"/>
  <c r="I78" i="6" s="1"/>
  <c r="J78" i="6" s="1"/>
  <c r="L78" i="6"/>
  <c r="H79" i="6"/>
  <c r="I79" i="6" s="1"/>
  <c r="J79" i="6" s="1"/>
  <c r="L79" i="6"/>
  <c r="H80" i="6"/>
  <c r="I80" i="6" s="1"/>
  <c r="J80" i="6" s="1"/>
  <c r="L80" i="6"/>
  <c r="H81" i="6"/>
  <c r="I81" i="6" s="1"/>
  <c r="J81" i="6" s="1"/>
  <c r="L81" i="6"/>
  <c r="H82" i="6"/>
  <c r="I82" i="6" s="1"/>
  <c r="J82" i="6" s="1"/>
  <c r="L82" i="6"/>
  <c r="H83" i="6"/>
  <c r="I83" i="6" s="1"/>
  <c r="J83" i="6" s="1"/>
  <c r="L83" i="6"/>
  <c r="H84" i="6"/>
  <c r="I84" i="6" s="1"/>
  <c r="J84" i="6" s="1"/>
  <c r="L84" i="6"/>
  <c r="H85" i="6"/>
  <c r="I85" i="6" s="1"/>
  <c r="J85" i="6" s="1"/>
  <c r="L85" i="6"/>
  <c r="H86" i="6"/>
  <c r="I86" i="6" s="1"/>
  <c r="J86" i="6" s="1"/>
  <c r="L86" i="6"/>
  <c r="H87" i="6"/>
  <c r="I87" i="6" s="1"/>
  <c r="J87" i="6" s="1"/>
  <c r="L87" i="6"/>
  <c r="H88" i="6"/>
  <c r="I88" i="6" s="1"/>
  <c r="J88" i="6" s="1"/>
  <c r="L88" i="6"/>
  <c r="H89" i="6"/>
  <c r="I89" i="6" s="1"/>
  <c r="J89" i="6" s="1"/>
  <c r="L89" i="6"/>
  <c r="H90" i="6"/>
  <c r="I90" i="6" s="1"/>
  <c r="J90" i="6" s="1"/>
  <c r="L90" i="6"/>
  <c r="H56" i="6"/>
  <c r="I56" i="6" s="1"/>
  <c r="J56" i="6" s="1"/>
  <c r="L56" i="6"/>
  <c r="H57" i="6"/>
  <c r="I57" i="6" s="1"/>
  <c r="J57" i="6" s="1"/>
  <c r="L57" i="6"/>
  <c r="H58" i="6"/>
  <c r="I58" i="6" s="1"/>
  <c r="J58" i="6" s="1"/>
  <c r="L58" i="6"/>
  <c r="H59" i="6"/>
  <c r="I59" i="6" s="1"/>
  <c r="J59" i="6" s="1"/>
  <c r="L59" i="6"/>
  <c r="H60" i="6"/>
  <c r="I60" i="6" s="1"/>
  <c r="J60" i="6" s="1"/>
  <c r="L60" i="6"/>
  <c r="H61" i="6"/>
  <c r="I61" i="6" s="1"/>
  <c r="J61" i="6" s="1"/>
  <c r="L61" i="6"/>
  <c r="H62" i="6"/>
  <c r="I62" i="6" s="1"/>
  <c r="J62" i="6" s="1"/>
  <c r="L62" i="6"/>
  <c r="H63" i="6"/>
  <c r="I63" i="6" s="1"/>
  <c r="J63" i="6" s="1"/>
  <c r="L63" i="6"/>
  <c r="L52" i="6" l="1"/>
  <c r="L53" i="6"/>
  <c r="L54" i="6"/>
  <c r="L55" i="6"/>
  <c r="H55" i="6"/>
  <c r="I55" i="6" s="1"/>
  <c r="J55" i="6" s="1"/>
  <c r="H52" i="6"/>
  <c r="I52" i="6" s="1"/>
  <c r="J52" i="6" s="1"/>
  <c r="H53" i="6"/>
  <c r="I53" i="6" s="1"/>
  <c r="J53" i="6" s="1"/>
  <c r="H54" i="6"/>
  <c r="I54" i="6" s="1"/>
  <c r="J54" i="6" s="1"/>
  <c r="H50" i="6"/>
  <c r="I50" i="6" s="1"/>
  <c r="J50" i="6" s="1"/>
  <c r="H51" i="6"/>
  <c r="I51" i="6" s="1"/>
  <c r="J51" i="6" s="1"/>
  <c r="L48" i="6"/>
  <c r="L49" i="6"/>
  <c r="L50" i="6"/>
  <c r="L51" i="6"/>
  <c r="H48" i="6"/>
  <c r="I48" i="6" s="1"/>
  <c r="J48" i="6" s="1"/>
  <c r="H49" i="6"/>
  <c r="I49" i="6" s="1"/>
  <c r="J49" i="6" s="1"/>
  <c r="L45" i="6"/>
  <c r="L46" i="6"/>
  <c r="L47" i="6"/>
  <c r="H47" i="6"/>
  <c r="I47" i="6" s="1"/>
  <c r="J47" i="6" s="1"/>
  <c r="H45" i="6"/>
  <c r="I45" i="6" s="1"/>
  <c r="J45" i="6" s="1"/>
  <c r="H46" i="6"/>
  <c r="I46" i="6" s="1"/>
  <c r="J46" i="6" s="1"/>
  <c r="L44" i="6"/>
  <c r="H44" i="6"/>
  <c r="I44" i="6" s="1"/>
  <c r="J44" i="6" s="1"/>
  <c r="L43" i="6"/>
  <c r="H43" i="6"/>
  <c r="I43" i="6" s="1"/>
  <c r="J43" i="6" s="1"/>
  <c r="H42" i="6"/>
  <c r="I42" i="6" s="1"/>
  <c r="J42" i="6" s="1"/>
  <c r="H36" i="6"/>
  <c r="I36" i="6" s="1"/>
  <c r="J36" i="6" s="1"/>
  <c r="H37" i="6"/>
  <c r="I37" i="6" s="1"/>
  <c r="J37" i="6" s="1"/>
  <c r="H38" i="6"/>
  <c r="I38" i="6" s="1"/>
  <c r="J38" i="6" s="1"/>
  <c r="H39" i="6"/>
  <c r="I39" i="6" s="1"/>
  <c r="J39" i="6" s="1"/>
  <c r="H40" i="6"/>
  <c r="I40" i="6" s="1"/>
  <c r="J40" i="6" s="1"/>
  <c r="H41" i="6"/>
  <c r="I41" i="6" s="1"/>
  <c r="J41" i="6" s="1"/>
  <c r="L41" i="6"/>
  <c r="L42" i="6"/>
  <c r="L40" i="6"/>
  <c r="L39" i="6"/>
  <c r="L36" i="6"/>
  <c r="L37" i="6"/>
  <c r="L38" i="6"/>
  <c r="H34" i="6"/>
  <c r="I34" i="6" s="1"/>
  <c r="J34" i="6" s="1"/>
  <c r="L34" i="6"/>
  <c r="H35" i="6"/>
  <c r="I35" i="6" s="1"/>
  <c r="J35" i="6" s="1"/>
  <c r="L35" i="6"/>
  <c r="L32" i="6"/>
  <c r="L30" i="6"/>
  <c r="L31" i="6"/>
  <c r="L33" i="6"/>
  <c r="H30" i="6"/>
  <c r="I30" i="6" s="1"/>
  <c r="J30" i="6" s="1"/>
  <c r="H31" i="6"/>
  <c r="I31" i="6" s="1"/>
  <c r="J31" i="6" s="1"/>
  <c r="H32" i="6"/>
  <c r="I32" i="6" s="1"/>
  <c r="J32" i="6" s="1"/>
  <c r="H33" i="6"/>
  <c r="I33" i="6" s="1"/>
  <c r="J33" i="6" s="1"/>
  <c r="H27" i="6"/>
  <c r="I27" i="6" s="1"/>
  <c r="H28" i="6"/>
  <c r="I28" i="6" s="1"/>
  <c r="J28" i="6" s="1"/>
  <c r="H29" i="6"/>
  <c r="I29" i="6" s="1"/>
  <c r="J29" i="6" s="1"/>
  <c r="L22" i="6"/>
  <c r="L23" i="6"/>
  <c r="H22" i="6"/>
  <c r="I22" i="6" s="1"/>
  <c r="J22" i="6" s="1"/>
  <c r="H23" i="6"/>
  <c r="I23" i="6" s="1"/>
  <c r="J23" i="6" s="1"/>
  <c r="L11" i="6" l="1"/>
  <c r="L29" i="6"/>
  <c r="L28" i="6"/>
  <c r="L27" i="6"/>
  <c r="L26" i="6"/>
  <c r="L25" i="6"/>
  <c r="L24" i="6"/>
  <c r="L21" i="6"/>
  <c r="L20" i="6"/>
  <c r="L19" i="6"/>
  <c r="L18" i="6"/>
  <c r="H18" i="6"/>
  <c r="I18" i="6" s="1"/>
  <c r="J18" i="6" s="1"/>
  <c r="H19" i="6"/>
  <c r="I19" i="6" s="1"/>
  <c r="J19" i="6" s="1"/>
  <c r="L17" i="6"/>
  <c r="L16" i="6"/>
  <c r="L15" i="6"/>
  <c r="L14" i="6"/>
  <c r="L13" i="6"/>
  <c r="L12" i="6"/>
  <c r="L10" i="6"/>
  <c r="L9" i="6"/>
  <c r="H11" i="6"/>
  <c r="I11" i="6" s="1"/>
  <c r="J11" i="6" s="1"/>
  <c r="H12" i="6"/>
  <c r="I12" i="6" s="1"/>
  <c r="J12" i="6" s="1"/>
  <c r="H13" i="6"/>
  <c r="I13" i="6" s="1"/>
  <c r="J13" i="6" s="1"/>
  <c r="H14" i="6"/>
  <c r="I14" i="6" s="1"/>
  <c r="J14" i="6" s="1"/>
  <c r="H15" i="6"/>
  <c r="I15" i="6" s="1"/>
  <c r="J15" i="6" s="1"/>
  <c r="H16" i="6"/>
  <c r="I16" i="6" s="1"/>
  <c r="J16" i="6" s="1"/>
  <c r="H17" i="6"/>
  <c r="I17" i="6" s="1"/>
  <c r="J17" i="6" s="1"/>
  <c r="H20" i="6"/>
  <c r="I20" i="6" s="1"/>
  <c r="J20" i="6" s="1"/>
  <c r="H21" i="6"/>
  <c r="I21" i="6" s="1"/>
  <c r="J21" i="6" s="1"/>
  <c r="H24" i="6"/>
  <c r="I24" i="6" s="1"/>
  <c r="J24" i="6" s="1"/>
  <c r="H25" i="6"/>
  <c r="I25" i="6" s="1"/>
  <c r="J25" i="6" s="1"/>
  <c r="H26" i="6"/>
  <c r="I26" i="6" s="1"/>
  <c r="J26" i="6" s="1"/>
  <c r="J27" i="6"/>
  <c r="H9" i="6"/>
  <c r="I9" i="6" s="1"/>
  <c r="J9" i="6" s="1"/>
  <c r="H10" i="6"/>
  <c r="I10" i="6" s="1"/>
  <c r="J10" i="6" s="1"/>
  <c r="H8" i="6"/>
  <c r="I8" i="6" s="1"/>
  <c r="L8" i="6"/>
  <c r="L91" i="6" l="1"/>
  <c r="J8" i="6"/>
</calcChain>
</file>

<file path=xl/sharedStrings.xml><?xml version="1.0" encoding="utf-8"?>
<sst xmlns="http://schemas.openxmlformats.org/spreadsheetml/2006/main" count="188" uniqueCount="106">
  <si>
    <t>№</t>
  </si>
  <si>
    <t>Ед. изм</t>
  </si>
  <si>
    <t>Кол-во</t>
  </si>
  <si>
    <t>Среднее квадратичное отклонение</t>
  </si>
  <si>
    <t>Обоснование начальной (максимальной) цены договора</t>
  </si>
  <si>
    <t>Наименование предмета договора</t>
  </si>
  <si>
    <t>Цена за единицу товара (работы, услуги) из различных источников ценовой информации (руб.)</t>
  </si>
  <si>
    <t xml:space="preserve">КП №1       
</t>
  </si>
  <si>
    <t xml:space="preserve">КП №2    </t>
  </si>
  <si>
    <t xml:space="preserve">КП №3    </t>
  </si>
  <si>
    <t>Обоснование начальной (максимальной) цены договора подготовил:</t>
  </si>
  <si>
    <t>Однородность совокупности значений выявленных цен, используемых в расчете Н(М)ЦД</t>
  </si>
  <si>
    <t>Начальная (максимальная) цена единицы товара, работы, услуги  являющегося предметом закупки</t>
  </si>
  <si>
    <t>Итого: НМЦД</t>
  </si>
  <si>
    <t xml:space="preserve">Используемый метод определения НМЦД: Метод сопоставимых рыночных цен (анализа рынка) 
где:
v - количество (объем) закупаемого товара (работы, услуги);
n - количество источников ценовой информации, используемых 
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
в характеристиках товаров, коммерческих и (или) финансовых условий поставок товаров, выполнения работ, оказания услуг.
</t>
  </si>
  <si>
    <r>
      <t xml:space="preserve">коэффициент вариации цен  (%)           </t>
    </r>
    <r>
      <rPr>
        <i/>
        <sz val="10"/>
        <color indexed="8"/>
        <rFont val="Calibri"/>
        <family val="2"/>
        <charset val="204"/>
        <scheme val="minor"/>
      </rPr>
      <t xml:space="preserve">       </t>
    </r>
  </si>
  <si>
    <t xml:space="preserve">Средняя арифметическая цена за единицу      </t>
  </si>
  <si>
    <t>Общая сумма, 
(руб).</t>
  </si>
  <si>
    <t>шт</t>
  </si>
  <si>
    <t>Принятая к расчету цена за ед.изм., (руб).
(средняяя)</t>
  </si>
  <si>
    <t>Англия и Европа: от средних веков к новому времени. Сборник статей к юбилею Федорова С.Е. Издательство Санкт-петербурского университета</t>
  </si>
  <si>
    <t>Антропология и современность. Боас Франц. Альма Матер</t>
  </si>
  <si>
    <t>Архитектура. Торжество гармонии. Ренессанс в Европе. Андерсон Кристи. Слово</t>
  </si>
  <si>
    <t>Великий квест: гении и безумцы в поиске истоков жизни на Земле. Маршалл Майкл.Corpus</t>
  </si>
  <si>
    <t>Владивосток. Форпост России на Дальнем Востоке. Турмов Геннадий Петрович. Вече</t>
  </si>
  <si>
    <t>Владимир Ильин и морфология культуры. Ермишин О.Т. Летний сад; ДРЗ им. А.Солженицын</t>
  </si>
  <si>
    <t>Воспоминания о митрополите Антонии Сурожском. К 20-летию со дня кончины. Паломник</t>
  </si>
  <si>
    <t>Всероссийский Ницше-Семинар. Философия Ницше и кризис современной Европы. Сборник докладов 2024 г. Культурная революция</t>
  </si>
  <si>
    <t>Говард Фаст и советские писатели. Щербинина Ольга. Литфакт</t>
  </si>
  <si>
    <t>Гостиница Москва»: зеркало архитектурных перемен. Старостенко Ю.Д. Лингва-Ф</t>
  </si>
  <si>
    <t>Государства и социальные революции. Сравнительный анализ Франции, России и Китая. Скочпол Т. РАНХиГС</t>
  </si>
  <si>
    <t>Девять Миров магии сейда. Транс и неошаманизм в североевропейском язычестве. Блейн Дженни. Касталия</t>
  </si>
  <si>
    <t>Духовное пробуждение в России. Ливен София. Свет на Востоке</t>
  </si>
  <si>
    <t>Единение церквей. Ранер К., Фриз Г. ББИ</t>
  </si>
  <si>
    <t>Загадочное отношение философии и политики Бадью А. ИОИ</t>
  </si>
  <si>
    <t>Заря международной социалистической революции Энгель Ш. АИРО-XXI</t>
  </si>
  <si>
    <t xml:space="preserve">Именем розы, о саратовских корнях русского художественного символизма. Михайлин В., Беляева Г. Культурный центр «Дом Гектора
Баракки»
</t>
  </si>
  <si>
    <t>Исторический словарь и каталог староверческой церкви. Любопытный Павел.Археодоксия</t>
  </si>
  <si>
    <t>История британской магии после Кроули. Дэйв Эванс и другие. Касталия</t>
  </si>
  <si>
    <t>Как действует философия (Ответственный редактор и составитель Рыскельдиева Л.Т.). Академемический Проект</t>
  </si>
  <si>
    <t>Кант и теологическая мысль немецкого Просвещения. Крыштоп Л.Э. БФУ им. Канта</t>
  </si>
  <si>
    <t>Карл Шмитт сегодня. Справедливая война, терроризм, чрезвычайное положение, Номос Земли. Бенуа А. де. ИОИ</t>
  </si>
  <si>
    <t xml:space="preserve">Краткие известия о существующих в расколе сектах. Леднев.Омега-Л </t>
  </si>
  <si>
    <t>Крымская война: Материалы из газетных статей. 3 тт. Маркс Карл, Энгельс Фридрих. Принципиум</t>
  </si>
  <si>
    <t>Лев Петрович Щедровицкий. Воспоминания друзей и близких. Научные статьи. Работа с архивом ММК. Наука</t>
  </si>
  <si>
    <t>Ленинградская неподцензурная литература: история и поэтика сост ред. Ю. М. Валиевой, Ю. Б. Орлицкого. Пальмира</t>
  </si>
  <si>
    <t>Либерализм как слово и символ: борьба за либеральный бренд в США. Ротунда Рональд. Социум</t>
  </si>
  <si>
    <t xml:space="preserve">Луи Франсуа Лежен. Воспоминания офицера империи. Т. 1. Шиканов В.Н. Клио
</t>
  </si>
  <si>
    <t>Малакандская действующая армия. Эпизод пограничной войны. Черчилль Уинстон. Принципиум</t>
  </si>
  <si>
    <t>Мемуары маршала Сюше, герцога Альбуферского. Том 1. Шиканов В. Н. Клио</t>
  </si>
  <si>
    <t>Мемуары маршала Сюше, герцога Альбуферского. Том 2. Шиканов В. Н.  Клио</t>
  </si>
  <si>
    <t xml:space="preserve">Миросозерцание и культура русского старообрядчества XVII-XX вв. Кожурин Кирилл Яковлевич. Евразия
</t>
  </si>
  <si>
    <t>Мораль в современном мире и проблемы российской этики. ред. Пружинин Б.И. Принт</t>
  </si>
  <si>
    <t>Мышление бытия и вера Откровения в немецкоязычной теологии и русской религиозной мысли конца XIX. ПСТГУ</t>
  </si>
  <si>
    <t>Надвратные образы башен Московского Кремля. Маханько М.А., Оксенюк А.А., Сычева Ю.А., Тычинская П.А. Лингва-Ф</t>
  </si>
  <si>
    <t>Наполеон и Великая Армия во время войны 1812 года. Сегюр Филипп де. Петрополис</t>
  </si>
  <si>
    <t>Нарисованный музей Петербургской академии наук. 1725-1760 гг. 2 тт. Европейский Дом</t>
  </si>
  <si>
    <t>Несбывшиеся мечты о балтийском мире: русско-французские контакты второй половины XVI в. Рябов С.М  Наука</t>
  </si>
  <si>
    <t>Ницше в жизни: Воспоминания современников. Культурная революция</t>
  </si>
  <si>
    <t>Олень Золотые Рога. Рассказы об охоте за наскальными рисунками. Окладников А.П. Филфак СПбГУ</t>
  </si>
  <si>
    <t>Онтология революции: человек и его родовая сущность. Дюпон Фра. Chaosss Press</t>
  </si>
  <si>
    <t xml:space="preserve">Описание двора герцога Карла Бургундского по прозвищу Смелый. Де Ла Марш Оливье. Евразия </t>
  </si>
  <si>
    <t xml:space="preserve">Отечественная война и русское общество 1812-1912. Том 1.Престиж БУК </t>
  </si>
  <si>
    <t>Отечественная война и русское общество 1812-1912. Том 2. Престиж БУК</t>
  </si>
  <si>
    <t xml:space="preserve">Отечественная война и русское общество 1812-1912. Том 3. Престиж БУК </t>
  </si>
  <si>
    <t xml:space="preserve">Парадигмы истории. Убайдуллаев Сурат Маратович. Ravenna </t>
  </si>
  <si>
    <t>Письма о войне в России 1812 года. Пюибюск Луи Гийом де. Арт. Собрание</t>
  </si>
  <si>
    <t>Ранняя эпоха всемирной истории. Шпенглер О. Владимир Даль</t>
  </si>
  <si>
    <t>Революционные войны Т.9 - 1799 Часть 3. Клио</t>
  </si>
  <si>
    <t>Репетиция политического: Серен Кьеркегор и Карл Шмитт. Башков В.В. Владимир Даль</t>
  </si>
  <si>
    <t>Россия останется империей: левый шовинизм, короновирус, конституция. Смолин Михаил Борисович. Изд-во М. Б. Смолина (ФИВ)</t>
  </si>
  <si>
    <t xml:space="preserve">Поэзия филологии. Филология поэзии. Вып.4. 
</t>
  </si>
  <si>
    <t xml:space="preserve">При дворе Александра II. Мемуары германского посла. Фон Швейниц Лотар. Евразия </t>
  </si>
  <si>
    <t>Разрушители. Тоталитарные культы XX-XXI вв. Гейфман А.  Мосты культуры</t>
  </si>
  <si>
    <t xml:space="preserve">
Революционные войны Т.12 - 1800 Часть 2. Клио</t>
  </si>
  <si>
    <t>Революционные войны Т.8 - 1799 Часть 2. Клио</t>
  </si>
  <si>
    <t>Русская кенотическая христология конца XIX - начала XX века. Малышев А.В. ПСТГУ</t>
  </si>
  <si>
    <t>Русские эмигранты и советские граждане во французском движении Сопротивления. Решетников С.В. Наука</t>
  </si>
  <si>
    <t xml:space="preserve">Русский миф как основание русской идеи. Антропологические доводы. </t>
  </si>
  <si>
    <t>Русское православие в Тунисе. Шкаровский М.В. Издание Свято-Троицкой Александро-Невской Лавры</t>
  </si>
  <si>
    <t>Санта Муэрте в Мексике. История, поклонение и общество. Панстерс Уил Г. Касталия</t>
  </si>
  <si>
    <t>Свазории VI и VII. Антоний и Цицерон. Сенека Луций Анней (Старший). Альма Мат</t>
  </si>
  <si>
    <t>Славянская традиционная культура. Вып.15</t>
  </si>
  <si>
    <t>Социология религии в имперской России. Елишев   С. О. ФИВ</t>
  </si>
  <si>
    <t>Старообрядцы в социально-экономической истории России XVII-XXI вв.: монография. Столбов Вячеслав</t>
  </si>
  <si>
    <t>Старообрядцы Санкт-Петербурга и Ленинградской области в XX веке. Шкаровский Михаил. Археодоксия</t>
  </si>
  <si>
    <t>Творчество Монтескье в диалоге эпох, культур, искусств. РХГА</t>
  </si>
  <si>
    <t xml:space="preserve">Тотлебен Э.И. и русская императорская армия: 1853–1879. Курочкин Сергей. Историческая иллюстрация </t>
  </si>
  <si>
    <t>Усердный толкователь шестовской беспочвенности: Адольф Маркович Лазарев. Письма. Статьи о Л. Шестове. Водолей</t>
  </si>
  <si>
    <t>Устная история в России. Бердинских В. Ломоносовъ</t>
  </si>
  <si>
    <t>Утерянные боги Севера Хильда Эллис Дэвидсон. Касталия</t>
  </si>
  <si>
    <t>Учение о наказании. Рагимов И.М. Наука</t>
  </si>
  <si>
    <t>Церковный документ эпохи гонений (первая половина XX века ). Исследования разных лет. Косик Ольга. ПСТГУ</t>
  </si>
  <si>
    <t>Циммервальдская альтернатива. Международное социалистическое движение в период Первой мировой войны. Черный квадрат</t>
  </si>
  <si>
    <t>Эдда: Песни о богах и героях. изд. им. Сабашниковых</t>
  </si>
  <si>
    <t xml:space="preserve">Эмигрантские тетради. Исход. Челноков Федор. Колибри
</t>
  </si>
  <si>
    <t>Эпоха 1812 года: Исследования. Источники. Историография. XI. Государственный Исторический музей</t>
  </si>
  <si>
    <t>Библиофилы России Т.18 Альманах. Любимая Россия; Собрание</t>
  </si>
  <si>
    <t>Великая война 1914-1918. Вып. 10. Альманах Российской ассоциации историков Первой мировой войн. Квадрига</t>
  </si>
  <si>
    <t xml:space="preserve">Ишрак 8 2017 Ежегодник исламской философии. Садра
</t>
  </si>
  <si>
    <t>Ишрак 9 2019 Ежегодник исламской философии. Садра</t>
  </si>
  <si>
    <r>
      <t>Источник ценовой информации:
КП №1: Коммерческое предложение №</t>
    </r>
    <r>
      <rPr>
        <b/>
        <sz val="10"/>
        <rFont val="Calibri"/>
        <family val="2"/>
        <charset val="204"/>
        <scheme val="minor"/>
      </rPr>
      <t xml:space="preserve"> 52  от 22.07.2026 </t>
    </r>
    <r>
      <rPr>
        <b/>
        <sz val="10"/>
        <color indexed="8"/>
        <rFont val="Calibri"/>
        <family val="2"/>
        <charset val="204"/>
        <scheme val="minor"/>
      </rPr>
      <t xml:space="preserve">
КП №2: Коммерческое предложение № </t>
    </r>
    <r>
      <rPr>
        <b/>
        <sz val="10"/>
        <rFont val="Calibri"/>
        <family val="2"/>
        <charset val="204"/>
        <scheme val="minor"/>
      </rPr>
      <t>33 от 24.07.2026
КП №3: Коммерческое предложение № 16 от 16.07.2026</t>
    </r>
  </si>
  <si>
    <t>Православные Церкви Юго-Восточной Европы в годы второй мировой войны. Шкаровский Михаил Втальевич. Познание.</t>
  </si>
  <si>
    <t>Под звонкий голос крови. Советская эмиграция и национальная идея. Хмельницкий Дмитрий Сергеевич. Огни</t>
  </si>
  <si>
    <t>О. В. Куц</t>
  </si>
  <si>
    <t>Специалист по закупкам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</si>
</sst>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5" fillId="0" borderId="0" xfId="0" applyFont="1"/>
    <xf numFmtId="2" fontId="5" fillId="0" borderId="0" xfId="0" applyNumberFormat="1" applyFont="1"/>
    <xf numFmtId="0" fontId="5" fillId="0" borderId="0" xfId="0" applyFont="1" applyAlignment="1" applyProtection="1">
      <alignment wrapText="1"/>
      <protection locked="0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/>
    </xf>
    <xf numFmtId="4" fontId="8" fillId="0" borderId="1" xfId="0" applyNumberFormat="1" applyFont="1" applyFill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/>
    </xf>
    <xf numFmtId="4" fontId="8" fillId="0" borderId="1" xfId="0" applyNumberFormat="1" applyFont="1" applyFill="1" applyBorder="1" applyAlignment="1">
      <alignment horizontal="center" vertical="top"/>
    </xf>
    <xf numFmtId="4" fontId="8" fillId="0" borderId="1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center" vertical="top" wrapText="1"/>
    </xf>
    <xf numFmtId="2" fontId="9" fillId="0" borderId="7" xfId="0" applyNumberFormat="1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4" fontId="8" fillId="0" borderId="0" xfId="0" applyNumberFormat="1" applyFont="1" applyBorder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8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5</xdr:row>
      <xdr:rowOff>1400175</xdr:rowOff>
    </xdr:from>
    <xdr:to>
      <xdr:col>10</xdr:col>
      <xdr:colOff>419100</xdr:colOff>
      <xdr:row>5</xdr:row>
      <xdr:rowOff>1628775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95250</xdr:colOff>
      <xdr:row>2</xdr:row>
      <xdr:rowOff>76199</xdr:rowOff>
    </xdr:from>
    <xdr:ext cx="1438275" cy="5810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5362575" y="457199"/>
              <a:ext cx="1438275" cy="581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solidFill>
                          <a:srgbClr val="000000"/>
                        </a:solidFill>
                        <a:effectLst/>
                        <a:latin typeface="Cambria Math"/>
                        <a:ea typeface="Times New Roman"/>
                        <a:cs typeface="Times New Roman"/>
                      </a:rPr>
                      <m:t>НМЦД= </m:t>
                    </m:r>
                    <m:f>
                      <m:fPr>
                        <m:ctrlP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/>
                            <a:cs typeface="Times New Roman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𝑣</m:t>
                        </m:r>
                      </m:num>
                      <m:den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𝑛</m:t>
                        </m:r>
                      </m:den>
                    </m:f>
                    <m:r>
                      <a:rPr lang="ru-RU" sz="1100" i="1">
                        <a:solidFill>
                          <a:srgbClr val="000000"/>
                        </a:solidFill>
                        <a:effectLst/>
                        <a:latin typeface="Cambria Math"/>
                        <a:ea typeface="Times New Roman"/>
                        <a:cs typeface="Times New Roman"/>
                      </a:rPr>
                      <m:t>∗</m:t>
                    </m:r>
                    <m:nary>
                      <m:naryPr>
                        <m:chr m:val="∑"/>
                        <m:limLoc m:val="undOvr"/>
                        <m:ctrlP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/>
                            <a:cs typeface="Times New Roman"/>
                          </a:rPr>
                        </m:ctrlPr>
                      </m:naryPr>
                      <m:sub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𝑖</m:t>
                        </m:r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=1</m:t>
                        </m:r>
                      </m:sub>
                      <m:sup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Times New Roman"/>
                                <a:cs typeface="Times New Roman"/>
                              </a:rPr>
                            </m:ctrlPr>
                          </m:sSubPr>
                          <m:e>
                            <m:r>
                              <a:rPr lang="ru-RU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/>
                                <a:ea typeface="Times New Roman"/>
                                <a:cs typeface="Times New Roman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/>
                                <a:ea typeface="Times New Roman"/>
                                <a:cs typeface="Times New Roman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5362575" y="457199"/>
              <a:ext cx="1438275" cy="581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/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НМЦД= 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cs typeface="Times New Roman"/>
                </a:rPr>
                <a:t> 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𝑣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/𝑛∗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cs typeface="Times New Roman"/>
                </a:rPr>
                <a:t>∑1_(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𝑖=1)^𝑛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▒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Ц_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𝑖 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topLeftCell="A85" zoomScaleNormal="100" workbookViewId="0">
      <selection activeCell="D101" sqref="D101"/>
    </sheetView>
  </sheetViews>
  <sheetFormatPr defaultRowHeight="12.75" x14ac:dyDescent="0.2"/>
  <cols>
    <col min="1" max="1" width="4.28515625" style="12" customWidth="1"/>
    <col min="2" max="2" width="41" style="23" customWidth="1"/>
    <col min="3" max="3" width="9.42578125" style="12" customWidth="1"/>
    <col min="4" max="4" width="12.7109375" style="12" customWidth="1"/>
    <col min="5" max="7" width="11.5703125" style="12" customWidth="1"/>
    <col min="8" max="8" width="14.28515625" style="12" customWidth="1"/>
    <col min="9" max="9" width="13.140625" style="12" customWidth="1"/>
    <col min="10" max="10" width="14" style="12" customWidth="1"/>
    <col min="11" max="11" width="15.42578125" style="12" customWidth="1"/>
    <col min="12" max="12" width="12.42578125" style="1" customWidth="1"/>
    <col min="13" max="199" width="9.140625" style="1"/>
    <col min="200" max="200" width="4.28515625" style="1" customWidth="1"/>
    <col min="201" max="201" width="15.85546875" style="1" customWidth="1"/>
    <col min="202" max="202" width="20.28515625" style="1" customWidth="1"/>
    <col min="203" max="203" width="4.85546875" style="1" customWidth="1"/>
    <col min="204" max="204" width="5.7109375" style="1" customWidth="1"/>
    <col min="205" max="207" width="10.85546875" style="1" customWidth="1"/>
    <col min="208" max="208" width="0" style="1" hidden="1" customWidth="1"/>
    <col min="209" max="209" width="12.5703125" style="1" customWidth="1"/>
    <col min="210" max="210" width="14" style="1" customWidth="1"/>
    <col min="211" max="211" width="24.28515625" style="1" customWidth="1"/>
    <col min="212" max="213" width="9" style="1" customWidth="1"/>
    <col min="214" max="214" width="23.42578125" style="1" customWidth="1"/>
    <col min="215" max="455" width="9.140625" style="1"/>
    <col min="456" max="456" width="4.28515625" style="1" customWidth="1"/>
    <col min="457" max="457" width="15.85546875" style="1" customWidth="1"/>
    <col min="458" max="458" width="20.28515625" style="1" customWidth="1"/>
    <col min="459" max="459" width="4.85546875" style="1" customWidth="1"/>
    <col min="460" max="460" width="5.7109375" style="1" customWidth="1"/>
    <col min="461" max="463" width="10.85546875" style="1" customWidth="1"/>
    <col min="464" max="464" width="0" style="1" hidden="1" customWidth="1"/>
    <col min="465" max="465" width="12.5703125" style="1" customWidth="1"/>
    <col min="466" max="466" width="14" style="1" customWidth="1"/>
    <col min="467" max="467" width="24.28515625" style="1" customWidth="1"/>
    <col min="468" max="469" width="9" style="1" customWidth="1"/>
    <col min="470" max="470" width="23.42578125" style="1" customWidth="1"/>
    <col min="471" max="711" width="9.140625" style="1"/>
    <col min="712" max="712" width="4.28515625" style="1" customWidth="1"/>
    <col min="713" max="713" width="15.85546875" style="1" customWidth="1"/>
    <col min="714" max="714" width="20.28515625" style="1" customWidth="1"/>
    <col min="715" max="715" width="4.85546875" style="1" customWidth="1"/>
    <col min="716" max="716" width="5.7109375" style="1" customWidth="1"/>
    <col min="717" max="719" width="10.85546875" style="1" customWidth="1"/>
    <col min="720" max="720" width="0" style="1" hidden="1" customWidth="1"/>
    <col min="721" max="721" width="12.5703125" style="1" customWidth="1"/>
    <col min="722" max="722" width="14" style="1" customWidth="1"/>
    <col min="723" max="723" width="24.28515625" style="1" customWidth="1"/>
    <col min="724" max="725" width="9" style="1" customWidth="1"/>
    <col min="726" max="726" width="23.42578125" style="1" customWidth="1"/>
    <col min="727" max="967" width="9.140625" style="1"/>
    <col min="968" max="968" width="4.28515625" style="1" customWidth="1"/>
    <col min="969" max="969" width="15.85546875" style="1" customWidth="1"/>
    <col min="970" max="970" width="20.28515625" style="1" customWidth="1"/>
    <col min="971" max="971" width="4.85546875" style="1" customWidth="1"/>
    <col min="972" max="972" width="5.7109375" style="1" customWidth="1"/>
    <col min="973" max="975" width="10.85546875" style="1" customWidth="1"/>
    <col min="976" max="976" width="0" style="1" hidden="1" customWidth="1"/>
    <col min="977" max="977" width="12.5703125" style="1" customWidth="1"/>
    <col min="978" max="978" width="14" style="1" customWidth="1"/>
    <col min="979" max="979" width="24.28515625" style="1" customWidth="1"/>
    <col min="980" max="981" width="9" style="1" customWidth="1"/>
    <col min="982" max="982" width="23.42578125" style="1" customWidth="1"/>
    <col min="983" max="1223" width="9.140625" style="1"/>
    <col min="1224" max="1224" width="4.28515625" style="1" customWidth="1"/>
    <col min="1225" max="1225" width="15.85546875" style="1" customWidth="1"/>
    <col min="1226" max="1226" width="20.28515625" style="1" customWidth="1"/>
    <col min="1227" max="1227" width="4.85546875" style="1" customWidth="1"/>
    <col min="1228" max="1228" width="5.7109375" style="1" customWidth="1"/>
    <col min="1229" max="1231" width="10.85546875" style="1" customWidth="1"/>
    <col min="1232" max="1232" width="0" style="1" hidden="1" customWidth="1"/>
    <col min="1233" max="1233" width="12.5703125" style="1" customWidth="1"/>
    <col min="1234" max="1234" width="14" style="1" customWidth="1"/>
    <col min="1235" max="1235" width="24.28515625" style="1" customWidth="1"/>
    <col min="1236" max="1237" width="9" style="1" customWidth="1"/>
    <col min="1238" max="1238" width="23.42578125" style="1" customWidth="1"/>
    <col min="1239" max="1479" width="9.140625" style="1"/>
    <col min="1480" max="1480" width="4.28515625" style="1" customWidth="1"/>
    <col min="1481" max="1481" width="15.85546875" style="1" customWidth="1"/>
    <col min="1482" max="1482" width="20.28515625" style="1" customWidth="1"/>
    <col min="1483" max="1483" width="4.85546875" style="1" customWidth="1"/>
    <col min="1484" max="1484" width="5.7109375" style="1" customWidth="1"/>
    <col min="1485" max="1487" width="10.85546875" style="1" customWidth="1"/>
    <col min="1488" max="1488" width="0" style="1" hidden="1" customWidth="1"/>
    <col min="1489" max="1489" width="12.5703125" style="1" customWidth="1"/>
    <col min="1490" max="1490" width="14" style="1" customWidth="1"/>
    <col min="1491" max="1491" width="24.28515625" style="1" customWidth="1"/>
    <col min="1492" max="1493" width="9" style="1" customWidth="1"/>
    <col min="1494" max="1494" width="23.42578125" style="1" customWidth="1"/>
    <col min="1495" max="1735" width="9.140625" style="1"/>
    <col min="1736" max="1736" width="4.28515625" style="1" customWidth="1"/>
    <col min="1737" max="1737" width="15.85546875" style="1" customWidth="1"/>
    <col min="1738" max="1738" width="20.28515625" style="1" customWidth="1"/>
    <col min="1739" max="1739" width="4.85546875" style="1" customWidth="1"/>
    <col min="1740" max="1740" width="5.7109375" style="1" customWidth="1"/>
    <col min="1741" max="1743" width="10.85546875" style="1" customWidth="1"/>
    <col min="1744" max="1744" width="0" style="1" hidden="1" customWidth="1"/>
    <col min="1745" max="1745" width="12.5703125" style="1" customWidth="1"/>
    <col min="1746" max="1746" width="14" style="1" customWidth="1"/>
    <col min="1747" max="1747" width="24.28515625" style="1" customWidth="1"/>
    <col min="1748" max="1749" width="9" style="1" customWidth="1"/>
    <col min="1750" max="1750" width="23.42578125" style="1" customWidth="1"/>
    <col min="1751" max="1991" width="9.140625" style="1"/>
    <col min="1992" max="1992" width="4.28515625" style="1" customWidth="1"/>
    <col min="1993" max="1993" width="15.85546875" style="1" customWidth="1"/>
    <col min="1994" max="1994" width="20.28515625" style="1" customWidth="1"/>
    <col min="1995" max="1995" width="4.85546875" style="1" customWidth="1"/>
    <col min="1996" max="1996" width="5.7109375" style="1" customWidth="1"/>
    <col min="1997" max="1999" width="10.85546875" style="1" customWidth="1"/>
    <col min="2000" max="2000" width="0" style="1" hidden="1" customWidth="1"/>
    <col min="2001" max="2001" width="12.5703125" style="1" customWidth="1"/>
    <col min="2002" max="2002" width="14" style="1" customWidth="1"/>
    <col min="2003" max="2003" width="24.28515625" style="1" customWidth="1"/>
    <col min="2004" max="2005" width="9" style="1" customWidth="1"/>
    <col min="2006" max="2006" width="23.42578125" style="1" customWidth="1"/>
    <col min="2007" max="2247" width="9.140625" style="1"/>
    <col min="2248" max="2248" width="4.28515625" style="1" customWidth="1"/>
    <col min="2249" max="2249" width="15.85546875" style="1" customWidth="1"/>
    <col min="2250" max="2250" width="20.28515625" style="1" customWidth="1"/>
    <col min="2251" max="2251" width="4.85546875" style="1" customWidth="1"/>
    <col min="2252" max="2252" width="5.7109375" style="1" customWidth="1"/>
    <col min="2253" max="2255" width="10.85546875" style="1" customWidth="1"/>
    <col min="2256" max="2256" width="0" style="1" hidden="1" customWidth="1"/>
    <col min="2257" max="2257" width="12.5703125" style="1" customWidth="1"/>
    <col min="2258" max="2258" width="14" style="1" customWidth="1"/>
    <col min="2259" max="2259" width="24.28515625" style="1" customWidth="1"/>
    <col min="2260" max="2261" width="9" style="1" customWidth="1"/>
    <col min="2262" max="2262" width="23.42578125" style="1" customWidth="1"/>
    <col min="2263" max="2503" width="9.140625" style="1"/>
    <col min="2504" max="2504" width="4.28515625" style="1" customWidth="1"/>
    <col min="2505" max="2505" width="15.85546875" style="1" customWidth="1"/>
    <col min="2506" max="2506" width="20.28515625" style="1" customWidth="1"/>
    <col min="2507" max="2507" width="4.85546875" style="1" customWidth="1"/>
    <col min="2508" max="2508" width="5.7109375" style="1" customWidth="1"/>
    <col min="2509" max="2511" width="10.85546875" style="1" customWidth="1"/>
    <col min="2512" max="2512" width="0" style="1" hidden="1" customWidth="1"/>
    <col min="2513" max="2513" width="12.5703125" style="1" customWidth="1"/>
    <col min="2514" max="2514" width="14" style="1" customWidth="1"/>
    <col min="2515" max="2515" width="24.28515625" style="1" customWidth="1"/>
    <col min="2516" max="2517" width="9" style="1" customWidth="1"/>
    <col min="2518" max="2518" width="23.42578125" style="1" customWidth="1"/>
    <col min="2519" max="2759" width="9.140625" style="1"/>
    <col min="2760" max="2760" width="4.28515625" style="1" customWidth="1"/>
    <col min="2761" max="2761" width="15.85546875" style="1" customWidth="1"/>
    <col min="2762" max="2762" width="20.28515625" style="1" customWidth="1"/>
    <col min="2763" max="2763" width="4.85546875" style="1" customWidth="1"/>
    <col min="2764" max="2764" width="5.7109375" style="1" customWidth="1"/>
    <col min="2765" max="2767" width="10.85546875" style="1" customWidth="1"/>
    <col min="2768" max="2768" width="0" style="1" hidden="1" customWidth="1"/>
    <col min="2769" max="2769" width="12.5703125" style="1" customWidth="1"/>
    <col min="2770" max="2770" width="14" style="1" customWidth="1"/>
    <col min="2771" max="2771" width="24.28515625" style="1" customWidth="1"/>
    <col min="2772" max="2773" width="9" style="1" customWidth="1"/>
    <col min="2774" max="2774" width="23.42578125" style="1" customWidth="1"/>
    <col min="2775" max="3015" width="9.140625" style="1"/>
    <col min="3016" max="3016" width="4.28515625" style="1" customWidth="1"/>
    <col min="3017" max="3017" width="15.85546875" style="1" customWidth="1"/>
    <col min="3018" max="3018" width="20.28515625" style="1" customWidth="1"/>
    <col min="3019" max="3019" width="4.85546875" style="1" customWidth="1"/>
    <col min="3020" max="3020" width="5.7109375" style="1" customWidth="1"/>
    <col min="3021" max="3023" width="10.85546875" style="1" customWidth="1"/>
    <col min="3024" max="3024" width="0" style="1" hidden="1" customWidth="1"/>
    <col min="3025" max="3025" width="12.5703125" style="1" customWidth="1"/>
    <col min="3026" max="3026" width="14" style="1" customWidth="1"/>
    <col min="3027" max="3027" width="24.28515625" style="1" customWidth="1"/>
    <col min="3028" max="3029" width="9" style="1" customWidth="1"/>
    <col min="3030" max="3030" width="23.42578125" style="1" customWidth="1"/>
    <col min="3031" max="3271" width="9.140625" style="1"/>
    <col min="3272" max="3272" width="4.28515625" style="1" customWidth="1"/>
    <col min="3273" max="3273" width="15.85546875" style="1" customWidth="1"/>
    <col min="3274" max="3274" width="20.28515625" style="1" customWidth="1"/>
    <col min="3275" max="3275" width="4.85546875" style="1" customWidth="1"/>
    <col min="3276" max="3276" width="5.7109375" style="1" customWidth="1"/>
    <col min="3277" max="3279" width="10.85546875" style="1" customWidth="1"/>
    <col min="3280" max="3280" width="0" style="1" hidden="1" customWidth="1"/>
    <col min="3281" max="3281" width="12.5703125" style="1" customWidth="1"/>
    <col min="3282" max="3282" width="14" style="1" customWidth="1"/>
    <col min="3283" max="3283" width="24.28515625" style="1" customWidth="1"/>
    <col min="3284" max="3285" width="9" style="1" customWidth="1"/>
    <col min="3286" max="3286" width="23.42578125" style="1" customWidth="1"/>
    <col min="3287" max="3527" width="9.140625" style="1"/>
    <col min="3528" max="3528" width="4.28515625" style="1" customWidth="1"/>
    <col min="3529" max="3529" width="15.85546875" style="1" customWidth="1"/>
    <col min="3530" max="3530" width="20.28515625" style="1" customWidth="1"/>
    <col min="3531" max="3531" width="4.85546875" style="1" customWidth="1"/>
    <col min="3532" max="3532" width="5.7109375" style="1" customWidth="1"/>
    <col min="3533" max="3535" width="10.85546875" style="1" customWidth="1"/>
    <col min="3536" max="3536" width="0" style="1" hidden="1" customWidth="1"/>
    <col min="3537" max="3537" width="12.5703125" style="1" customWidth="1"/>
    <col min="3538" max="3538" width="14" style="1" customWidth="1"/>
    <col min="3539" max="3539" width="24.28515625" style="1" customWidth="1"/>
    <col min="3540" max="3541" width="9" style="1" customWidth="1"/>
    <col min="3542" max="3542" width="23.42578125" style="1" customWidth="1"/>
    <col min="3543" max="3783" width="9.140625" style="1"/>
    <col min="3784" max="3784" width="4.28515625" style="1" customWidth="1"/>
    <col min="3785" max="3785" width="15.85546875" style="1" customWidth="1"/>
    <col min="3786" max="3786" width="20.28515625" style="1" customWidth="1"/>
    <col min="3787" max="3787" width="4.85546875" style="1" customWidth="1"/>
    <col min="3788" max="3788" width="5.7109375" style="1" customWidth="1"/>
    <col min="3789" max="3791" width="10.85546875" style="1" customWidth="1"/>
    <col min="3792" max="3792" width="0" style="1" hidden="1" customWidth="1"/>
    <col min="3793" max="3793" width="12.5703125" style="1" customWidth="1"/>
    <col min="3794" max="3794" width="14" style="1" customWidth="1"/>
    <col min="3795" max="3795" width="24.28515625" style="1" customWidth="1"/>
    <col min="3796" max="3797" width="9" style="1" customWidth="1"/>
    <col min="3798" max="3798" width="23.42578125" style="1" customWidth="1"/>
    <col min="3799" max="4039" width="9.140625" style="1"/>
    <col min="4040" max="4040" width="4.28515625" style="1" customWidth="1"/>
    <col min="4041" max="4041" width="15.85546875" style="1" customWidth="1"/>
    <col min="4042" max="4042" width="20.28515625" style="1" customWidth="1"/>
    <col min="4043" max="4043" width="4.85546875" style="1" customWidth="1"/>
    <col min="4044" max="4044" width="5.7109375" style="1" customWidth="1"/>
    <col min="4045" max="4047" width="10.85546875" style="1" customWidth="1"/>
    <col min="4048" max="4048" width="0" style="1" hidden="1" customWidth="1"/>
    <col min="4049" max="4049" width="12.5703125" style="1" customWidth="1"/>
    <col min="4050" max="4050" width="14" style="1" customWidth="1"/>
    <col min="4051" max="4051" width="24.28515625" style="1" customWidth="1"/>
    <col min="4052" max="4053" width="9" style="1" customWidth="1"/>
    <col min="4054" max="4054" width="23.42578125" style="1" customWidth="1"/>
    <col min="4055" max="4295" width="9.140625" style="1"/>
    <col min="4296" max="4296" width="4.28515625" style="1" customWidth="1"/>
    <col min="4297" max="4297" width="15.85546875" style="1" customWidth="1"/>
    <col min="4298" max="4298" width="20.28515625" style="1" customWidth="1"/>
    <col min="4299" max="4299" width="4.85546875" style="1" customWidth="1"/>
    <col min="4300" max="4300" width="5.7109375" style="1" customWidth="1"/>
    <col min="4301" max="4303" width="10.85546875" style="1" customWidth="1"/>
    <col min="4304" max="4304" width="0" style="1" hidden="1" customWidth="1"/>
    <col min="4305" max="4305" width="12.5703125" style="1" customWidth="1"/>
    <col min="4306" max="4306" width="14" style="1" customWidth="1"/>
    <col min="4307" max="4307" width="24.28515625" style="1" customWidth="1"/>
    <col min="4308" max="4309" width="9" style="1" customWidth="1"/>
    <col min="4310" max="4310" width="23.42578125" style="1" customWidth="1"/>
    <col min="4311" max="4551" width="9.140625" style="1"/>
    <col min="4552" max="4552" width="4.28515625" style="1" customWidth="1"/>
    <col min="4553" max="4553" width="15.85546875" style="1" customWidth="1"/>
    <col min="4554" max="4554" width="20.28515625" style="1" customWidth="1"/>
    <col min="4555" max="4555" width="4.85546875" style="1" customWidth="1"/>
    <col min="4556" max="4556" width="5.7109375" style="1" customWidth="1"/>
    <col min="4557" max="4559" width="10.85546875" style="1" customWidth="1"/>
    <col min="4560" max="4560" width="0" style="1" hidden="1" customWidth="1"/>
    <col min="4561" max="4561" width="12.5703125" style="1" customWidth="1"/>
    <col min="4562" max="4562" width="14" style="1" customWidth="1"/>
    <col min="4563" max="4563" width="24.28515625" style="1" customWidth="1"/>
    <col min="4564" max="4565" width="9" style="1" customWidth="1"/>
    <col min="4566" max="4566" width="23.42578125" style="1" customWidth="1"/>
    <col min="4567" max="4807" width="9.140625" style="1"/>
    <col min="4808" max="4808" width="4.28515625" style="1" customWidth="1"/>
    <col min="4809" max="4809" width="15.85546875" style="1" customWidth="1"/>
    <col min="4810" max="4810" width="20.28515625" style="1" customWidth="1"/>
    <col min="4811" max="4811" width="4.85546875" style="1" customWidth="1"/>
    <col min="4812" max="4812" width="5.7109375" style="1" customWidth="1"/>
    <col min="4813" max="4815" width="10.85546875" style="1" customWidth="1"/>
    <col min="4816" max="4816" width="0" style="1" hidden="1" customWidth="1"/>
    <col min="4817" max="4817" width="12.5703125" style="1" customWidth="1"/>
    <col min="4818" max="4818" width="14" style="1" customWidth="1"/>
    <col min="4819" max="4819" width="24.28515625" style="1" customWidth="1"/>
    <col min="4820" max="4821" width="9" style="1" customWidth="1"/>
    <col min="4822" max="4822" width="23.42578125" style="1" customWidth="1"/>
    <col min="4823" max="5063" width="9.140625" style="1"/>
    <col min="5064" max="5064" width="4.28515625" style="1" customWidth="1"/>
    <col min="5065" max="5065" width="15.85546875" style="1" customWidth="1"/>
    <col min="5066" max="5066" width="20.28515625" style="1" customWidth="1"/>
    <col min="5067" max="5067" width="4.85546875" style="1" customWidth="1"/>
    <col min="5068" max="5068" width="5.7109375" style="1" customWidth="1"/>
    <col min="5069" max="5071" width="10.85546875" style="1" customWidth="1"/>
    <col min="5072" max="5072" width="0" style="1" hidden="1" customWidth="1"/>
    <col min="5073" max="5073" width="12.5703125" style="1" customWidth="1"/>
    <col min="5074" max="5074" width="14" style="1" customWidth="1"/>
    <col min="5075" max="5075" width="24.28515625" style="1" customWidth="1"/>
    <col min="5076" max="5077" width="9" style="1" customWidth="1"/>
    <col min="5078" max="5078" width="23.42578125" style="1" customWidth="1"/>
    <col min="5079" max="5319" width="9.140625" style="1"/>
    <col min="5320" max="5320" width="4.28515625" style="1" customWidth="1"/>
    <col min="5321" max="5321" width="15.85546875" style="1" customWidth="1"/>
    <col min="5322" max="5322" width="20.28515625" style="1" customWidth="1"/>
    <col min="5323" max="5323" width="4.85546875" style="1" customWidth="1"/>
    <col min="5324" max="5324" width="5.7109375" style="1" customWidth="1"/>
    <col min="5325" max="5327" width="10.85546875" style="1" customWidth="1"/>
    <col min="5328" max="5328" width="0" style="1" hidden="1" customWidth="1"/>
    <col min="5329" max="5329" width="12.5703125" style="1" customWidth="1"/>
    <col min="5330" max="5330" width="14" style="1" customWidth="1"/>
    <col min="5331" max="5331" width="24.28515625" style="1" customWidth="1"/>
    <col min="5332" max="5333" width="9" style="1" customWidth="1"/>
    <col min="5334" max="5334" width="23.42578125" style="1" customWidth="1"/>
    <col min="5335" max="5575" width="9.140625" style="1"/>
    <col min="5576" max="5576" width="4.28515625" style="1" customWidth="1"/>
    <col min="5577" max="5577" width="15.85546875" style="1" customWidth="1"/>
    <col min="5578" max="5578" width="20.28515625" style="1" customWidth="1"/>
    <col min="5579" max="5579" width="4.85546875" style="1" customWidth="1"/>
    <col min="5580" max="5580" width="5.7109375" style="1" customWidth="1"/>
    <col min="5581" max="5583" width="10.85546875" style="1" customWidth="1"/>
    <col min="5584" max="5584" width="0" style="1" hidden="1" customWidth="1"/>
    <col min="5585" max="5585" width="12.5703125" style="1" customWidth="1"/>
    <col min="5586" max="5586" width="14" style="1" customWidth="1"/>
    <col min="5587" max="5587" width="24.28515625" style="1" customWidth="1"/>
    <col min="5588" max="5589" width="9" style="1" customWidth="1"/>
    <col min="5590" max="5590" width="23.42578125" style="1" customWidth="1"/>
    <col min="5591" max="5831" width="9.140625" style="1"/>
    <col min="5832" max="5832" width="4.28515625" style="1" customWidth="1"/>
    <col min="5833" max="5833" width="15.85546875" style="1" customWidth="1"/>
    <col min="5834" max="5834" width="20.28515625" style="1" customWidth="1"/>
    <col min="5835" max="5835" width="4.85546875" style="1" customWidth="1"/>
    <col min="5836" max="5836" width="5.7109375" style="1" customWidth="1"/>
    <col min="5837" max="5839" width="10.85546875" style="1" customWidth="1"/>
    <col min="5840" max="5840" width="0" style="1" hidden="1" customWidth="1"/>
    <col min="5841" max="5841" width="12.5703125" style="1" customWidth="1"/>
    <col min="5842" max="5842" width="14" style="1" customWidth="1"/>
    <col min="5843" max="5843" width="24.28515625" style="1" customWidth="1"/>
    <col min="5844" max="5845" width="9" style="1" customWidth="1"/>
    <col min="5846" max="5846" width="23.42578125" style="1" customWidth="1"/>
    <col min="5847" max="6087" width="9.140625" style="1"/>
    <col min="6088" max="6088" width="4.28515625" style="1" customWidth="1"/>
    <col min="6089" max="6089" width="15.85546875" style="1" customWidth="1"/>
    <col min="6090" max="6090" width="20.28515625" style="1" customWidth="1"/>
    <col min="6091" max="6091" width="4.85546875" style="1" customWidth="1"/>
    <col min="6092" max="6092" width="5.7109375" style="1" customWidth="1"/>
    <col min="6093" max="6095" width="10.85546875" style="1" customWidth="1"/>
    <col min="6096" max="6096" width="0" style="1" hidden="1" customWidth="1"/>
    <col min="6097" max="6097" width="12.5703125" style="1" customWidth="1"/>
    <col min="6098" max="6098" width="14" style="1" customWidth="1"/>
    <col min="6099" max="6099" width="24.28515625" style="1" customWidth="1"/>
    <col min="6100" max="6101" width="9" style="1" customWidth="1"/>
    <col min="6102" max="6102" width="23.42578125" style="1" customWidth="1"/>
    <col min="6103" max="6343" width="9.140625" style="1"/>
    <col min="6344" max="6344" width="4.28515625" style="1" customWidth="1"/>
    <col min="6345" max="6345" width="15.85546875" style="1" customWidth="1"/>
    <col min="6346" max="6346" width="20.28515625" style="1" customWidth="1"/>
    <col min="6347" max="6347" width="4.85546875" style="1" customWidth="1"/>
    <col min="6348" max="6348" width="5.7109375" style="1" customWidth="1"/>
    <col min="6349" max="6351" width="10.85546875" style="1" customWidth="1"/>
    <col min="6352" max="6352" width="0" style="1" hidden="1" customWidth="1"/>
    <col min="6353" max="6353" width="12.5703125" style="1" customWidth="1"/>
    <col min="6354" max="6354" width="14" style="1" customWidth="1"/>
    <col min="6355" max="6355" width="24.28515625" style="1" customWidth="1"/>
    <col min="6356" max="6357" width="9" style="1" customWidth="1"/>
    <col min="6358" max="6358" width="23.42578125" style="1" customWidth="1"/>
    <col min="6359" max="6599" width="9.140625" style="1"/>
    <col min="6600" max="6600" width="4.28515625" style="1" customWidth="1"/>
    <col min="6601" max="6601" width="15.85546875" style="1" customWidth="1"/>
    <col min="6602" max="6602" width="20.28515625" style="1" customWidth="1"/>
    <col min="6603" max="6603" width="4.85546875" style="1" customWidth="1"/>
    <col min="6604" max="6604" width="5.7109375" style="1" customWidth="1"/>
    <col min="6605" max="6607" width="10.85546875" style="1" customWidth="1"/>
    <col min="6608" max="6608" width="0" style="1" hidden="1" customWidth="1"/>
    <col min="6609" max="6609" width="12.5703125" style="1" customWidth="1"/>
    <col min="6610" max="6610" width="14" style="1" customWidth="1"/>
    <col min="6611" max="6611" width="24.28515625" style="1" customWidth="1"/>
    <col min="6612" max="6613" width="9" style="1" customWidth="1"/>
    <col min="6614" max="6614" width="23.42578125" style="1" customWidth="1"/>
    <col min="6615" max="6855" width="9.140625" style="1"/>
    <col min="6856" max="6856" width="4.28515625" style="1" customWidth="1"/>
    <col min="6857" max="6857" width="15.85546875" style="1" customWidth="1"/>
    <col min="6858" max="6858" width="20.28515625" style="1" customWidth="1"/>
    <col min="6859" max="6859" width="4.85546875" style="1" customWidth="1"/>
    <col min="6860" max="6860" width="5.7109375" style="1" customWidth="1"/>
    <col min="6861" max="6863" width="10.85546875" style="1" customWidth="1"/>
    <col min="6864" max="6864" width="0" style="1" hidden="1" customWidth="1"/>
    <col min="6865" max="6865" width="12.5703125" style="1" customWidth="1"/>
    <col min="6866" max="6866" width="14" style="1" customWidth="1"/>
    <col min="6867" max="6867" width="24.28515625" style="1" customWidth="1"/>
    <col min="6868" max="6869" width="9" style="1" customWidth="1"/>
    <col min="6870" max="6870" width="23.42578125" style="1" customWidth="1"/>
    <col min="6871" max="7111" width="9.140625" style="1"/>
    <col min="7112" max="7112" width="4.28515625" style="1" customWidth="1"/>
    <col min="7113" max="7113" width="15.85546875" style="1" customWidth="1"/>
    <col min="7114" max="7114" width="20.28515625" style="1" customWidth="1"/>
    <col min="7115" max="7115" width="4.85546875" style="1" customWidth="1"/>
    <col min="7116" max="7116" width="5.7109375" style="1" customWidth="1"/>
    <col min="7117" max="7119" width="10.85546875" style="1" customWidth="1"/>
    <col min="7120" max="7120" width="0" style="1" hidden="1" customWidth="1"/>
    <col min="7121" max="7121" width="12.5703125" style="1" customWidth="1"/>
    <col min="7122" max="7122" width="14" style="1" customWidth="1"/>
    <col min="7123" max="7123" width="24.28515625" style="1" customWidth="1"/>
    <col min="7124" max="7125" width="9" style="1" customWidth="1"/>
    <col min="7126" max="7126" width="23.42578125" style="1" customWidth="1"/>
    <col min="7127" max="7367" width="9.140625" style="1"/>
    <col min="7368" max="7368" width="4.28515625" style="1" customWidth="1"/>
    <col min="7369" max="7369" width="15.85546875" style="1" customWidth="1"/>
    <col min="7370" max="7370" width="20.28515625" style="1" customWidth="1"/>
    <col min="7371" max="7371" width="4.85546875" style="1" customWidth="1"/>
    <col min="7372" max="7372" width="5.7109375" style="1" customWidth="1"/>
    <col min="7373" max="7375" width="10.85546875" style="1" customWidth="1"/>
    <col min="7376" max="7376" width="0" style="1" hidden="1" customWidth="1"/>
    <col min="7377" max="7377" width="12.5703125" style="1" customWidth="1"/>
    <col min="7378" max="7378" width="14" style="1" customWidth="1"/>
    <col min="7379" max="7379" width="24.28515625" style="1" customWidth="1"/>
    <col min="7380" max="7381" width="9" style="1" customWidth="1"/>
    <col min="7382" max="7382" width="23.42578125" style="1" customWidth="1"/>
    <col min="7383" max="7623" width="9.140625" style="1"/>
    <col min="7624" max="7624" width="4.28515625" style="1" customWidth="1"/>
    <col min="7625" max="7625" width="15.85546875" style="1" customWidth="1"/>
    <col min="7626" max="7626" width="20.28515625" style="1" customWidth="1"/>
    <col min="7627" max="7627" width="4.85546875" style="1" customWidth="1"/>
    <col min="7628" max="7628" width="5.7109375" style="1" customWidth="1"/>
    <col min="7629" max="7631" width="10.85546875" style="1" customWidth="1"/>
    <col min="7632" max="7632" width="0" style="1" hidden="1" customWidth="1"/>
    <col min="7633" max="7633" width="12.5703125" style="1" customWidth="1"/>
    <col min="7634" max="7634" width="14" style="1" customWidth="1"/>
    <col min="7635" max="7635" width="24.28515625" style="1" customWidth="1"/>
    <col min="7636" max="7637" width="9" style="1" customWidth="1"/>
    <col min="7638" max="7638" width="23.42578125" style="1" customWidth="1"/>
    <col min="7639" max="7879" width="9.140625" style="1"/>
    <col min="7880" max="7880" width="4.28515625" style="1" customWidth="1"/>
    <col min="7881" max="7881" width="15.85546875" style="1" customWidth="1"/>
    <col min="7882" max="7882" width="20.28515625" style="1" customWidth="1"/>
    <col min="7883" max="7883" width="4.85546875" style="1" customWidth="1"/>
    <col min="7884" max="7884" width="5.7109375" style="1" customWidth="1"/>
    <col min="7885" max="7887" width="10.85546875" style="1" customWidth="1"/>
    <col min="7888" max="7888" width="0" style="1" hidden="1" customWidth="1"/>
    <col min="7889" max="7889" width="12.5703125" style="1" customWidth="1"/>
    <col min="7890" max="7890" width="14" style="1" customWidth="1"/>
    <col min="7891" max="7891" width="24.28515625" style="1" customWidth="1"/>
    <col min="7892" max="7893" width="9" style="1" customWidth="1"/>
    <col min="7894" max="7894" width="23.42578125" style="1" customWidth="1"/>
    <col min="7895" max="8135" width="9.140625" style="1"/>
    <col min="8136" max="8136" width="4.28515625" style="1" customWidth="1"/>
    <col min="8137" max="8137" width="15.85546875" style="1" customWidth="1"/>
    <col min="8138" max="8138" width="20.28515625" style="1" customWidth="1"/>
    <col min="8139" max="8139" width="4.85546875" style="1" customWidth="1"/>
    <col min="8140" max="8140" width="5.7109375" style="1" customWidth="1"/>
    <col min="8141" max="8143" width="10.85546875" style="1" customWidth="1"/>
    <col min="8144" max="8144" width="0" style="1" hidden="1" customWidth="1"/>
    <col min="8145" max="8145" width="12.5703125" style="1" customWidth="1"/>
    <col min="8146" max="8146" width="14" style="1" customWidth="1"/>
    <col min="8147" max="8147" width="24.28515625" style="1" customWidth="1"/>
    <col min="8148" max="8149" width="9" style="1" customWidth="1"/>
    <col min="8150" max="8150" width="23.42578125" style="1" customWidth="1"/>
    <col min="8151" max="8391" width="9.140625" style="1"/>
    <col min="8392" max="8392" width="4.28515625" style="1" customWidth="1"/>
    <col min="8393" max="8393" width="15.85546875" style="1" customWidth="1"/>
    <col min="8394" max="8394" width="20.28515625" style="1" customWidth="1"/>
    <col min="8395" max="8395" width="4.85546875" style="1" customWidth="1"/>
    <col min="8396" max="8396" width="5.7109375" style="1" customWidth="1"/>
    <col min="8397" max="8399" width="10.85546875" style="1" customWidth="1"/>
    <col min="8400" max="8400" width="0" style="1" hidden="1" customWidth="1"/>
    <col min="8401" max="8401" width="12.5703125" style="1" customWidth="1"/>
    <col min="8402" max="8402" width="14" style="1" customWidth="1"/>
    <col min="8403" max="8403" width="24.28515625" style="1" customWidth="1"/>
    <col min="8404" max="8405" width="9" style="1" customWidth="1"/>
    <col min="8406" max="8406" width="23.42578125" style="1" customWidth="1"/>
    <col min="8407" max="8647" width="9.140625" style="1"/>
    <col min="8648" max="8648" width="4.28515625" style="1" customWidth="1"/>
    <col min="8649" max="8649" width="15.85546875" style="1" customWidth="1"/>
    <col min="8650" max="8650" width="20.28515625" style="1" customWidth="1"/>
    <col min="8651" max="8651" width="4.85546875" style="1" customWidth="1"/>
    <col min="8652" max="8652" width="5.7109375" style="1" customWidth="1"/>
    <col min="8653" max="8655" width="10.85546875" style="1" customWidth="1"/>
    <col min="8656" max="8656" width="0" style="1" hidden="1" customWidth="1"/>
    <col min="8657" max="8657" width="12.5703125" style="1" customWidth="1"/>
    <col min="8658" max="8658" width="14" style="1" customWidth="1"/>
    <col min="8659" max="8659" width="24.28515625" style="1" customWidth="1"/>
    <col min="8660" max="8661" width="9" style="1" customWidth="1"/>
    <col min="8662" max="8662" width="23.42578125" style="1" customWidth="1"/>
    <col min="8663" max="8903" width="9.140625" style="1"/>
    <col min="8904" max="8904" width="4.28515625" style="1" customWidth="1"/>
    <col min="8905" max="8905" width="15.85546875" style="1" customWidth="1"/>
    <col min="8906" max="8906" width="20.28515625" style="1" customWidth="1"/>
    <col min="8907" max="8907" width="4.85546875" style="1" customWidth="1"/>
    <col min="8908" max="8908" width="5.7109375" style="1" customWidth="1"/>
    <col min="8909" max="8911" width="10.85546875" style="1" customWidth="1"/>
    <col min="8912" max="8912" width="0" style="1" hidden="1" customWidth="1"/>
    <col min="8913" max="8913" width="12.5703125" style="1" customWidth="1"/>
    <col min="8914" max="8914" width="14" style="1" customWidth="1"/>
    <col min="8915" max="8915" width="24.28515625" style="1" customWidth="1"/>
    <col min="8916" max="8917" width="9" style="1" customWidth="1"/>
    <col min="8918" max="8918" width="23.42578125" style="1" customWidth="1"/>
    <col min="8919" max="9159" width="9.140625" style="1"/>
    <col min="9160" max="9160" width="4.28515625" style="1" customWidth="1"/>
    <col min="9161" max="9161" width="15.85546875" style="1" customWidth="1"/>
    <col min="9162" max="9162" width="20.28515625" style="1" customWidth="1"/>
    <col min="9163" max="9163" width="4.85546875" style="1" customWidth="1"/>
    <col min="9164" max="9164" width="5.7109375" style="1" customWidth="1"/>
    <col min="9165" max="9167" width="10.85546875" style="1" customWidth="1"/>
    <col min="9168" max="9168" width="0" style="1" hidden="1" customWidth="1"/>
    <col min="9169" max="9169" width="12.5703125" style="1" customWidth="1"/>
    <col min="9170" max="9170" width="14" style="1" customWidth="1"/>
    <col min="9171" max="9171" width="24.28515625" style="1" customWidth="1"/>
    <col min="9172" max="9173" width="9" style="1" customWidth="1"/>
    <col min="9174" max="9174" width="23.42578125" style="1" customWidth="1"/>
    <col min="9175" max="9415" width="9.140625" style="1"/>
    <col min="9416" max="9416" width="4.28515625" style="1" customWidth="1"/>
    <col min="9417" max="9417" width="15.85546875" style="1" customWidth="1"/>
    <col min="9418" max="9418" width="20.28515625" style="1" customWidth="1"/>
    <col min="9419" max="9419" width="4.85546875" style="1" customWidth="1"/>
    <col min="9420" max="9420" width="5.7109375" style="1" customWidth="1"/>
    <col min="9421" max="9423" width="10.85546875" style="1" customWidth="1"/>
    <col min="9424" max="9424" width="0" style="1" hidden="1" customWidth="1"/>
    <col min="9425" max="9425" width="12.5703125" style="1" customWidth="1"/>
    <col min="9426" max="9426" width="14" style="1" customWidth="1"/>
    <col min="9427" max="9427" width="24.28515625" style="1" customWidth="1"/>
    <col min="9428" max="9429" width="9" style="1" customWidth="1"/>
    <col min="9430" max="9430" width="23.42578125" style="1" customWidth="1"/>
    <col min="9431" max="9671" width="9.140625" style="1"/>
    <col min="9672" max="9672" width="4.28515625" style="1" customWidth="1"/>
    <col min="9673" max="9673" width="15.85546875" style="1" customWidth="1"/>
    <col min="9674" max="9674" width="20.28515625" style="1" customWidth="1"/>
    <col min="9675" max="9675" width="4.85546875" style="1" customWidth="1"/>
    <col min="9676" max="9676" width="5.7109375" style="1" customWidth="1"/>
    <col min="9677" max="9679" width="10.85546875" style="1" customWidth="1"/>
    <col min="9680" max="9680" width="0" style="1" hidden="1" customWidth="1"/>
    <col min="9681" max="9681" width="12.5703125" style="1" customWidth="1"/>
    <col min="9682" max="9682" width="14" style="1" customWidth="1"/>
    <col min="9683" max="9683" width="24.28515625" style="1" customWidth="1"/>
    <col min="9684" max="9685" width="9" style="1" customWidth="1"/>
    <col min="9686" max="9686" width="23.42578125" style="1" customWidth="1"/>
    <col min="9687" max="9927" width="9.140625" style="1"/>
    <col min="9928" max="9928" width="4.28515625" style="1" customWidth="1"/>
    <col min="9929" max="9929" width="15.85546875" style="1" customWidth="1"/>
    <col min="9930" max="9930" width="20.28515625" style="1" customWidth="1"/>
    <col min="9931" max="9931" width="4.85546875" style="1" customWidth="1"/>
    <col min="9932" max="9932" width="5.7109375" style="1" customWidth="1"/>
    <col min="9933" max="9935" width="10.85546875" style="1" customWidth="1"/>
    <col min="9936" max="9936" width="0" style="1" hidden="1" customWidth="1"/>
    <col min="9937" max="9937" width="12.5703125" style="1" customWidth="1"/>
    <col min="9938" max="9938" width="14" style="1" customWidth="1"/>
    <col min="9939" max="9939" width="24.28515625" style="1" customWidth="1"/>
    <col min="9940" max="9941" width="9" style="1" customWidth="1"/>
    <col min="9942" max="9942" width="23.42578125" style="1" customWidth="1"/>
    <col min="9943" max="10183" width="9.140625" style="1"/>
    <col min="10184" max="10184" width="4.28515625" style="1" customWidth="1"/>
    <col min="10185" max="10185" width="15.85546875" style="1" customWidth="1"/>
    <col min="10186" max="10186" width="20.28515625" style="1" customWidth="1"/>
    <col min="10187" max="10187" width="4.85546875" style="1" customWidth="1"/>
    <col min="10188" max="10188" width="5.7109375" style="1" customWidth="1"/>
    <col min="10189" max="10191" width="10.85546875" style="1" customWidth="1"/>
    <col min="10192" max="10192" width="0" style="1" hidden="1" customWidth="1"/>
    <col min="10193" max="10193" width="12.5703125" style="1" customWidth="1"/>
    <col min="10194" max="10194" width="14" style="1" customWidth="1"/>
    <col min="10195" max="10195" width="24.28515625" style="1" customWidth="1"/>
    <col min="10196" max="10197" width="9" style="1" customWidth="1"/>
    <col min="10198" max="10198" width="23.42578125" style="1" customWidth="1"/>
    <col min="10199" max="10439" width="9.140625" style="1"/>
    <col min="10440" max="10440" width="4.28515625" style="1" customWidth="1"/>
    <col min="10441" max="10441" width="15.85546875" style="1" customWidth="1"/>
    <col min="10442" max="10442" width="20.28515625" style="1" customWidth="1"/>
    <col min="10443" max="10443" width="4.85546875" style="1" customWidth="1"/>
    <col min="10444" max="10444" width="5.7109375" style="1" customWidth="1"/>
    <col min="10445" max="10447" width="10.85546875" style="1" customWidth="1"/>
    <col min="10448" max="10448" width="0" style="1" hidden="1" customWidth="1"/>
    <col min="10449" max="10449" width="12.5703125" style="1" customWidth="1"/>
    <col min="10450" max="10450" width="14" style="1" customWidth="1"/>
    <col min="10451" max="10451" width="24.28515625" style="1" customWidth="1"/>
    <col min="10452" max="10453" width="9" style="1" customWidth="1"/>
    <col min="10454" max="10454" width="23.42578125" style="1" customWidth="1"/>
    <col min="10455" max="10695" width="9.140625" style="1"/>
    <col min="10696" max="10696" width="4.28515625" style="1" customWidth="1"/>
    <col min="10697" max="10697" width="15.85546875" style="1" customWidth="1"/>
    <col min="10698" max="10698" width="20.28515625" style="1" customWidth="1"/>
    <col min="10699" max="10699" width="4.85546875" style="1" customWidth="1"/>
    <col min="10700" max="10700" width="5.7109375" style="1" customWidth="1"/>
    <col min="10701" max="10703" width="10.85546875" style="1" customWidth="1"/>
    <col min="10704" max="10704" width="0" style="1" hidden="1" customWidth="1"/>
    <col min="10705" max="10705" width="12.5703125" style="1" customWidth="1"/>
    <col min="10706" max="10706" width="14" style="1" customWidth="1"/>
    <col min="10707" max="10707" width="24.28515625" style="1" customWidth="1"/>
    <col min="10708" max="10709" width="9" style="1" customWidth="1"/>
    <col min="10710" max="10710" width="23.42578125" style="1" customWidth="1"/>
    <col min="10711" max="10951" width="9.140625" style="1"/>
    <col min="10952" max="10952" width="4.28515625" style="1" customWidth="1"/>
    <col min="10953" max="10953" width="15.85546875" style="1" customWidth="1"/>
    <col min="10954" max="10954" width="20.28515625" style="1" customWidth="1"/>
    <col min="10955" max="10955" width="4.85546875" style="1" customWidth="1"/>
    <col min="10956" max="10956" width="5.7109375" style="1" customWidth="1"/>
    <col min="10957" max="10959" width="10.85546875" style="1" customWidth="1"/>
    <col min="10960" max="10960" width="0" style="1" hidden="1" customWidth="1"/>
    <col min="10961" max="10961" width="12.5703125" style="1" customWidth="1"/>
    <col min="10962" max="10962" width="14" style="1" customWidth="1"/>
    <col min="10963" max="10963" width="24.28515625" style="1" customWidth="1"/>
    <col min="10964" max="10965" width="9" style="1" customWidth="1"/>
    <col min="10966" max="10966" width="23.42578125" style="1" customWidth="1"/>
    <col min="10967" max="11207" width="9.140625" style="1"/>
    <col min="11208" max="11208" width="4.28515625" style="1" customWidth="1"/>
    <col min="11209" max="11209" width="15.85546875" style="1" customWidth="1"/>
    <col min="11210" max="11210" width="20.28515625" style="1" customWidth="1"/>
    <col min="11211" max="11211" width="4.85546875" style="1" customWidth="1"/>
    <col min="11212" max="11212" width="5.7109375" style="1" customWidth="1"/>
    <col min="11213" max="11215" width="10.85546875" style="1" customWidth="1"/>
    <col min="11216" max="11216" width="0" style="1" hidden="1" customWidth="1"/>
    <col min="11217" max="11217" width="12.5703125" style="1" customWidth="1"/>
    <col min="11218" max="11218" width="14" style="1" customWidth="1"/>
    <col min="11219" max="11219" width="24.28515625" style="1" customWidth="1"/>
    <col min="11220" max="11221" width="9" style="1" customWidth="1"/>
    <col min="11222" max="11222" width="23.42578125" style="1" customWidth="1"/>
    <col min="11223" max="11463" width="9.140625" style="1"/>
    <col min="11464" max="11464" width="4.28515625" style="1" customWidth="1"/>
    <col min="11465" max="11465" width="15.85546875" style="1" customWidth="1"/>
    <col min="11466" max="11466" width="20.28515625" style="1" customWidth="1"/>
    <col min="11467" max="11467" width="4.85546875" style="1" customWidth="1"/>
    <col min="11468" max="11468" width="5.7109375" style="1" customWidth="1"/>
    <col min="11469" max="11471" width="10.85546875" style="1" customWidth="1"/>
    <col min="11472" max="11472" width="0" style="1" hidden="1" customWidth="1"/>
    <col min="11473" max="11473" width="12.5703125" style="1" customWidth="1"/>
    <col min="11474" max="11474" width="14" style="1" customWidth="1"/>
    <col min="11475" max="11475" width="24.28515625" style="1" customWidth="1"/>
    <col min="11476" max="11477" width="9" style="1" customWidth="1"/>
    <col min="11478" max="11478" width="23.42578125" style="1" customWidth="1"/>
    <col min="11479" max="11719" width="9.140625" style="1"/>
    <col min="11720" max="11720" width="4.28515625" style="1" customWidth="1"/>
    <col min="11721" max="11721" width="15.85546875" style="1" customWidth="1"/>
    <col min="11722" max="11722" width="20.28515625" style="1" customWidth="1"/>
    <col min="11723" max="11723" width="4.85546875" style="1" customWidth="1"/>
    <col min="11724" max="11724" width="5.7109375" style="1" customWidth="1"/>
    <col min="11725" max="11727" width="10.85546875" style="1" customWidth="1"/>
    <col min="11728" max="11728" width="0" style="1" hidden="1" customWidth="1"/>
    <col min="11729" max="11729" width="12.5703125" style="1" customWidth="1"/>
    <col min="11730" max="11730" width="14" style="1" customWidth="1"/>
    <col min="11731" max="11731" width="24.28515625" style="1" customWidth="1"/>
    <col min="11732" max="11733" width="9" style="1" customWidth="1"/>
    <col min="11734" max="11734" width="23.42578125" style="1" customWidth="1"/>
    <col min="11735" max="11975" width="9.140625" style="1"/>
    <col min="11976" max="11976" width="4.28515625" style="1" customWidth="1"/>
    <col min="11977" max="11977" width="15.85546875" style="1" customWidth="1"/>
    <col min="11978" max="11978" width="20.28515625" style="1" customWidth="1"/>
    <col min="11979" max="11979" width="4.85546875" style="1" customWidth="1"/>
    <col min="11980" max="11980" width="5.7109375" style="1" customWidth="1"/>
    <col min="11981" max="11983" width="10.85546875" style="1" customWidth="1"/>
    <col min="11984" max="11984" width="0" style="1" hidden="1" customWidth="1"/>
    <col min="11985" max="11985" width="12.5703125" style="1" customWidth="1"/>
    <col min="11986" max="11986" width="14" style="1" customWidth="1"/>
    <col min="11987" max="11987" width="24.28515625" style="1" customWidth="1"/>
    <col min="11988" max="11989" width="9" style="1" customWidth="1"/>
    <col min="11990" max="11990" width="23.42578125" style="1" customWidth="1"/>
    <col min="11991" max="12231" width="9.140625" style="1"/>
    <col min="12232" max="12232" width="4.28515625" style="1" customWidth="1"/>
    <col min="12233" max="12233" width="15.85546875" style="1" customWidth="1"/>
    <col min="12234" max="12234" width="20.28515625" style="1" customWidth="1"/>
    <col min="12235" max="12235" width="4.85546875" style="1" customWidth="1"/>
    <col min="12236" max="12236" width="5.7109375" style="1" customWidth="1"/>
    <col min="12237" max="12239" width="10.85546875" style="1" customWidth="1"/>
    <col min="12240" max="12240" width="0" style="1" hidden="1" customWidth="1"/>
    <col min="12241" max="12241" width="12.5703125" style="1" customWidth="1"/>
    <col min="12242" max="12242" width="14" style="1" customWidth="1"/>
    <col min="12243" max="12243" width="24.28515625" style="1" customWidth="1"/>
    <col min="12244" max="12245" width="9" style="1" customWidth="1"/>
    <col min="12246" max="12246" width="23.42578125" style="1" customWidth="1"/>
    <col min="12247" max="12487" width="9.140625" style="1"/>
    <col min="12488" max="12488" width="4.28515625" style="1" customWidth="1"/>
    <col min="12489" max="12489" width="15.85546875" style="1" customWidth="1"/>
    <col min="12490" max="12490" width="20.28515625" style="1" customWidth="1"/>
    <col min="12491" max="12491" width="4.85546875" style="1" customWidth="1"/>
    <col min="12492" max="12492" width="5.7109375" style="1" customWidth="1"/>
    <col min="12493" max="12495" width="10.85546875" style="1" customWidth="1"/>
    <col min="12496" max="12496" width="0" style="1" hidden="1" customWidth="1"/>
    <col min="12497" max="12497" width="12.5703125" style="1" customWidth="1"/>
    <col min="12498" max="12498" width="14" style="1" customWidth="1"/>
    <col min="12499" max="12499" width="24.28515625" style="1" customWidth="1"/>
    <col min="12500" max="12501" width="9" style="1" customWidth="1"/>
    <col min="12502" max="12502" width="23.42578125" style="1" customWidth="1"/>
    <col min="12503" max="12743" width="9.140625" style="1"/>
    <col min="12744" max="12744" width="4.28515625" style="1" customWidth="1"/>
    <col min="12745" max="12745" width="15.85546875" style="1" customWidth="1"/>
    <col min="12746" max="12746" width="20.28515625" style="1" customWidth="1"/>
    <col min="12747" max="12747" width="4.85546875" style="1" customWidth="1"/>
    <col min="12748" max="12748" width="5.7109375" style="1" customWidth="1"/>
    <col min="12749" max="12751" width="10.85546875" style="1" customWidth="1"/>
    <col min="12752" max="12752" width="0" style="1" hidden="1" customWidth="1"/>
    <col min="12753" max="12753" width="12.5703125" style="1" customWidth="1"/>
    <col min="12754" max="12754" width="14" style="1" customWidth="1"/>
    <col min="12755" max="12755" width="24.28515625" style="1" customWidth="1"/>
    <col min="12756" max="12757" width="9" style="1" customWidth="1"/>
    <col min="12758" max="12758" width="23.42578125" style="1" customWidth="1"/>
    <col min="12759" max="12999" width="9.140625" style="1"/>
    <col min="13000" max="13000" width="4.28515625" style="1" customWidth="1"/>
    <col min="13001" max="13001" width="15.85546875" style="1" customWidth="1"/>
    <col min="13002" max="13002" width="20.28515625" style="1" customWidth="1"/>
    <col min="13003" max="13003" width="4.85546875" style="1" customWidth="1"/>
    <col min="13004" max="13004" width="5.7109375" style="1" customWidth="1"/>
    <col min="13005" max="13007" width="10.85546875" style="1" customWidth="1"/>
    <col min="13008" max="13008" width="0" style="1" hidden="1" customWidth="1"/>
    <col min="13009" max="13009" width="12.5703125" style="1" customWidth="1"/>
    <col min="13010" max="13010" width="14" style="1" customWidth="1"/>
    <col min="13011" max="13011" width="24.28515625" style="1" customWidth="1"/>
    <col min="13012" max="13013" width="9" style="1" customWidth="1"/>
    <col min="13014" max="13014" width="23.42578125" style="1" customWidth="1"/>
    <col min="13015" max="13255" width="9.140625" style="1"/>
    <col min="13256" max="13256" width="4.28515625" style="1" customWidth="1"/>
    <col min="13257" max="13257" width="15.85546875" style="1" customWidth="1"/>
    <col min="13258" max="13258" width="20.28515625" style="1" customWidth="1"/>
    <col min="13259" max="13259" width="4.85546875" style="1" customWidth="1"/>
    <col min="13260" max="13260" width="5.7109375" style="1" customWidth="1"/>
    <col min="13261" max="13263" width="10.85546875" style="1" customWidth="1"/>
    <col min="13264" max="13264" width="0" style="1" hidden="1" customWidth="1"/>
    <col min="13265" max="13265" width="12.5703125" style="1" customWidth="1"/>
    <col min="13266" max="13266" width="14" style="1" customWidth="1"/>
    <col min="13267" max="13267" width="24.28515625" style="1" customWidth="1"/>
    <col min="13268" max="13269" width="9" style="1" customWidth="1"/>
    <col min="13270" max="13270" width="23.42578125" style="1" customWidth="1"/>
    <col min="13271" max="13511" width="9.140625" style="1"/>
    <col min="13512" max="13512" width="4.28515625" style="1" customWidth="1"/>
    <col min="13513" max="13513" width="15.85546875" style="1" customWidth="1"/>
    <col min="13514" max="13514" width="20.28515625" style="1" customWidth="1"/>
    <col min="13515" max="13515" width="4.85546875" style="1" customWidth="1"/>
    <col min="13516" max="13516" width="5.7109375" style="1" customWidth="1"/>
    <col min="13517" max="13519" width="10.85546875" style="1" customWidth="1"/>
    <col min="13520" max="13520" width="0" style="1" hidden="1" customWidth="1"/>
    <col min="13521" max="13521" width="12.5703125" style="1" customWidth="1"/>
    <col min="13522" max="13522" width="14" style="1" customWidth="1"/>
    <col min="13523" max="13523" width="24.28515625" style="1" customWidth="1"/>
    <col min="13524" max="13525" width="9" style="1" customWidth="1"/>
    <col min="13526" max="13526" width="23.42578125" style="1" customWidth="1"/>
    <col min="13527" max="13767" width="9.140625" style="1"/>
    <col min="13768" max="13768" width="4.28515625" style="1" customWidth="1"/>
    <col min="13769" max="13769" width="15.85546875" style="1" customWidth="1"/>
    <col min="13770" max="13770" width="20.28515625" style="1" customWidth="1"/>
    <col min="13771" max="13771" width="4.85546875" style="1" customWidth="1"/>
    <col min="13772" max="13772" width="5.7109375" style="1" customWidth="1"/>
    <col min="13773" max="13775" width="10.85546875" style="1" customWidth="1"/>
    <col min="13776" max="13776" width="0" style="1" hidden="1" customWidth="1"/>
    <col min="13777" max="13777" width="12.5703125" style="1" customWidth="1"/>
    <col min="13778" max="13778" width="14" style="1" customWidth="1"/>
    <col min="13779" max="13779" width="24.28515625" style="1" customWidth="1"/>
    <col min="13780" max="13781" width="9" style="1" customWidth="1"/>
    <col min="13782" max="13782" width="23.42578125" style="1" customWidth="1"/>
    <col min="13783" max="14023" width="9.140625" style="1"/>
    <col min="14024" max="14024" width="4.28515625" style="1" customWidth="1"/>
    <col min="14025" max="14025" width="15.85546875" style="1" customWidth="1"/>
    <col min="14026" max="14026" width="20.28515625" style="1" customWidth="1"/>
    <col min="14027" max="14027" width="4.85546875" style="1" customWidth="1"/>
    <col min="14028" max="14028" width="5.7109375" style="1" customWidth="1"/>
    <col min="14029" max="14031" width="10.85546875" style="1" customWidth="1"/>
    <col min="14032" max="14032" width="0" style="1" hidden="1" customWidth="1"/>
    <col min="14033" max="14033" width="12.5703125" style="1" customWidth="1"/>
    <col min="14034" max="14034" width="14" style="1" customWidth="1"/>
    <col min="14035" max="14035" width="24.28515625" style="1" customWidth="1"/>
    <col min="14036" max="14037" width="9" style="1" customWidth="1"/>
    <col min="14038" max="14038" width="23.42578125" style="1" customWidth="1"/>
    <col min="14039" max="14279" width="9.140625" style="1"/>
    <col min="14280" max="14280" width="4.28515625" style="1" customWidth="1"/>
    <col min="14281" max="14281" width="15.85546875" style="1" customWidth="1"/>
    <col min="14282" max="14282" width="20.28515625" style="1" customWidth="1"/>
    <col min="14283" max="14283" width="4.85546875" style="1" customWidth="1"/>
    <col min="14284" max="14284" width="5.7109375" style="1" customWidth="1"/>
    <col min="14285" max="14287" width="10.85546875" style="1" customWidth="1"/>
    <col min="14288" max="14288" width="0" style="1" hidden="1" customWidth="1"/>
    <col min="14289" max="14289" width="12.5703125" style="1" customWidth="1"/>
    <col min="14290" max="14290" width="14" style="1" customWidth="1"/>
    <col min="14291" max="14291" width="24.28515625" style="1" customWidth="1"/>
    <col min="14292" max="14293" width="9" style="1" customWidth="1"/>
    <col min="14294" max="14294" width="23.42578125" style="1" customWidth="1"/>
    <col min="14295" max="14535" width="9.140625" style="1"/>
    <col min="14536" max="14536" width="4.28515625" style="1" customWidth="1"/>
    <col min="14537" max="14537" width="15.85546875" style="1" customWidth="1"/>
    <col min="14538" max="14538" width="20.28515625" style="1" customWidth="1"/>
    <col min="14539" max="14539" width="4.85546875" style="1" customWidth="1"/>
    <col min="14540" max="14540" width="5.7109375" style="1" customWidth="1"/>
    <col min="14541" max="14543" width="10.85546875" style="1" customWidth="1"/>
    <col min="14544" max="14544" width="0" style="1" hidden="1" customWidth="1"/>
    <col min="14545" max="14545" width="12.5703125" style="1" customWidth="1"/>
    <col min="14546" max="14546" width="14" style="1" customWidth="1"/>
    <col min="14547" max="14547" width="24.28515625" style="1" customWidth="1"/>
    <col min="14548" max="14549" width="9" style="1" customWidth="1"/>
    <col min="14550" max="14550" width="23.42578125" style="1" customWidth="1"/>
    <col min="14551" max="14791" width="9.140625" style="1"/>
    <col min="14792" max="14792" width="4.28515625" style="1" customWidth="1"/>
    <col min="14793" max="14793" width="15.85546875" style="1" customWidth="1"/>
    <col min="14794" max="14794" width="20.28515625" style="1" customWidth="1"/>
    <col min="14795" max="14795" width="4.85546875" style="1" customWidth="1"/>
    <col min="14796" max="14796" width="5.7109375" style="1" customWidth="1"/>
    <col min="14797" max="14799" width="10.85546875" style="1" customWidth="1"/>
    <col min="14800" max="14800" width="0" style="1" hidden="1" customWidth="1"/>
    <col min="14801" max="14801" width="12.5703125" style="1" customWidth="1"/>
    <col min="14802" max="14802" width="14" style="1" customWidth="1"/>
    <col min="14803" max="14803" width="24.28515625" style="1" customWidth="1"/>
    <col min="14804" max="14805" width="9" style="1" customWidth="1"/>
    <col min="14806" max="14806" width="23.42578125" style="1" customWidth="1"/>
    <col min="14807" max="15047" width="9.140625" style="1"/>
    <col min="15048" max="15048" width="4.28515625" style="1" customWidth="1"/>
    <col min="15049" max="15049" width="15.85546875" style="1" customWidth="1"/>
    <col min="15050" max="15050" width="20.28515625" style="1" customWidth="1"/>
    <col min="15051" max="15051" width="4.85546875" style="1" customWidth="1"/>
    <col min="15052" max="15052" width="5.7109375" style="1" customWidth="1"/>
    <col min="15053" max="15055" width="10.85546875" style="1" customWidth="1"/>
    <col min="15056" max="15056" width="0" style="1" hidden="1" customWidth="1"/>
    <col min="15057" max="15057" width="12.5703125" style="1" customWidth="1"/>
    <col min="15058" max="15058" width="14" style="1" customWidth="1"/>
    <col min="15059" max="15059" width="24.28515625" style="1" customWidth="1"/>
    <col min="15060" max="15061" width="9" style="1" customWidth="1"/>
    <col min="15062" max="15062" width="23.42578125" style="1" customWidth="1"/>
    <col min="15063" max="15303" width="9.140625" style="1"/>
    <col min="15304" max="15304" width="4.28515625" style="1" customWidth="1"/>
    <col min="15305" max="15305" width="15.85546875" style="1" customWidth="1"/>
    <col min="15306" max="15306" width="20.28515625" style="1" customWidth="1"/>
    <col min="15307" max="15307" width="4.85546875" style="1" customWidth="1"/>
    <col min="15308" max="15308" width="5.7109375" style="1" customWidth="1"/>
    <col min="15309" max="15311" width="10.85546875" style="1" customWidth="1"/>
    <col min="15312" max="15312" width="0" style="1" hidden="1" customWidth="1"/>
    <col min="15313" max="15313" width="12.5703125" style="1" customWidth="1"/>
    <col min="15314" max="15314" width="14" style="1" customWidth="1"/>
    <col min="15315" max="15315" width="24.28515625" style="1" customWidth="1"/>
    <col min="15316" max="15317" width="9" style="1" customWidth="1"/>
    <col min="15318" max="15318" width="23.42578125" style="1" customWidth="1"/>
    <col min="15319" max="15559" width="9.140625" style="1"/>
    <col min="15560" max="15560" width="4.28515625" style="1" customWidth="1"/>
    <col min="15561" max="15561" width="15.85546875" style="1" customWidth="1"/>
    <col min="15562" max="15562" width="20.28515625" style="1" customWidth="1"/>
    <col min="15563" max="15563" width="4.85546875" style="1" customWidth="1"/>
    <col min="15564" max="15564" width="5.7109375" style="1" customWidth="1"/>
    <col min="15565" max="15567" width="10.85546875" style="1" customWidth="1"/>
    <col min="15568" max="15568" width="0" style="1" hidden="1" customWidth="1"/>
    <col min="15569" max="15569" width="12.5703125" style="1" customWidth="1"/>
    <col min="15570" max="15570" width="14" style="1" customWidth="1"/>
    <col min="15571" max="15571" width="24.28515625" style="1" customWidth="1"/>
    <col min="15572" max="15573" width="9" style="1" customWidth="1"/>
    <col min="15574" max="15574" width="23.42578125" style="1" customWidth="1"/>
    <col min="15575" max="15815" width="9.140625" style="1"/>
    <col min="15816" max="15816" width="4.28515625" style="1" customWidth="1"/>
    <col min="15817" max="15817" width="15.85546875" style="1" customWidth="1"/>
    <col min="15818" max="15818" width="20.28515625" style="1" customWidth="1"/>
    <col min="15819" max="15819" width="4.85546875" style="1" customWidth="1"/>
    <col min="15820" max="15820" width="5.7109375" style="1" customWidth="1"/>
    <col min="15821" max="15823" width="10.85546875" style="1" customWidth="1"/>
    <col min="15824" max="15824" width="0" style="1" hidden="1" customWidth="1"/>
    <col min="15825" max="15825" width="12.5703125" style="1" customWidth="1"/>
    <col min="15826" max="15826" width="14" style="1" customWidth="1"/>
    <col min="15827" max="15827" width="24.28515625" style="1" customWidth="1"/>
    <col min="15828" max="15829" width="9" style="1" customWidth="1"/>
    <col min="15830" max="15830" width="23.42578125" style="1" customWidth="1"/>
    <col min="15831" max="16071" width="9.140625" style="1"/>
    <col min="16072" max="16072" width="4.28515625" style="1" customWidth="1"/>
    <col min="16073" max="16073" width="15.85546875" style="1" customWidth="1"/>
    <col min="16074" max="16074" width="20.28515625" style="1" customWidth="1"/>
    <col min="16075" max="16075" width="4.85546875" style="1" customWidth="1"/>
    <col min="16076" max="16076" width="5.7109375" style="1" customWidth="1"/>
    <col min="16077" max="16079" width="10.85546875" style="1" customWidth="1"/>
    <col min="16080" max="16080" width="0" style="1" hidden="1" customWidth="1"/>
    <col min="16081" max="16081" width="12.5703125" style="1" customWidth="1"/>
    <col min="16082" max="16082" width="14" style="1" customWidth="1"/>
    <col min="16083" max="16083" width="24.28515625" style="1" customWidth="1"/>
    <col min="16084" max="16085" width="9" style="1" customWidth="1"/>
    <col min="16086" max="16086" width="23.42578125" style="1" customWidth="1"/>
    <col min="16087" max="16384" width="9.140625" style="1"/>
  </cols>
  <sheetData>
    <row r="1" spans="1:12" ht="15" customHeight="1" x14ac:dyDescent="0.2">
      <c r="A1" s="59" t="s">
        <v>4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2" ht="15" customHeight="1" x14ac:dyDescent="0.2">
      <c r="A2" s="59" t="s">
        <v>12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ht="124.5" customHeight="1" x14ac:dyDescent="0.2">
      <c r="A3" s="52" t="s">
        <v>14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2" ht="58.5" customHeight="1" x14ac:dyDescent="0.2">
      <c r="A4" s="52" t="s">
        <v>101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2" ht="51.75" customHeight="1" x14ac:dyDescent="0.2">
      <c r="A6" s="61" t="s">
        <v>0</v>
      </c>
      <c r="B6" s="61" t="s">
        <v>5</v>
      </c>
      <c r="C6" s="61" t="s">
        <v>1</v>
      </c>
      <c r="D6" s="61" t="s">
        <v>2</v>
      </c>
      <c r="E6" s="61" t="s">
        <v>6</v>
      </c>
      <c r="F6" s="61"/>
      <c r="G6" s="61"/>
      <c r="H6" s="62" t="s">
        <v>11</v>
      </c>
      <c r="I6" s="62"/>
      <c r="J6" s="62"/>
      <c r="K6" s="53" t="s">
        <v>19</v>
      </c>
      <c r="L6" s="55" t="s">
        <v>17</v>
      </c>
    </row>
    <row r="7" spans="1:12" ht="159" customHeight="1" x14ac:dyDescent="0.2">
      <c r="A7" s="61"/>
      <c r="B7" s="61"/>
      <c r="C7" s="61"/>
      <c r="D7" s="61"/>
      <c r="E7" s="5" t="s">
        <v>7</v>
      </c>
      <c r="F7" s="6" t="s">
        <v>8</v>
      </c>
      <c r="G7" s="5" t="s">
        <v>9</v>
      </c>
      <c r="H7" s="5" t="s">
        <v>16</v>
      </c>
      <c r="I7" s="5" t="s">
        <v>3</v>
      </c>
      <c r="J7" s="5" t="s">
        <v>15</v>
      </c>
      <c r="K7" s="54"/>
      <c r="L7" s="56"/>
    </row>
    <row r="8" spans="1:12" ht="56.25" customHeight="1" x14ac:dyDescent="0.2">
      <c r="A8" s="24">
        <v>1</v>
      </c>
      <c r="B8" s="30" t="s">
        <v>20</v>
      </c>
      <c r="C8" s="29" t="s">
        <v>18</v>
      </c>
      <c r="D8" s="30">
        <v>1</v>
      </c>
      <c r="E8" s="31">
        <v>1404</v>
      </c>
      <c r="F8" s="31">
        <v>1354</v>
      </c>
      <c r="G8" s="31">
        <v>1159</v>
      </c>
      <c r="H8" s="32">
        <f>(G8+F8+E8)/3</f>
        <v>1305.6666666666667</v>
      </c>
      <c r="I8" s="33">
        <f>SQRT(((SUM((POWER(G8-H8,2)),(POWER(F8-H8,2)),(POWER(E8-H8,2)))/(COLUMNS(E8:G8)-1))))</f>
        <v>129.45398152754257</v>
      </c>
      <c r="J8" s="34">
        <f>I8/H8*100</f>
        <v>9.9147803059133963</v>
      </c>
      <c r="K8" s="35">
        <v>1305.67</v>
      </c>
      <c r="L8" s="35">
        <f t="shared" ref="L8:L33" si="0">D8*K8</f>
        <v>1305.67</v>
      </c>
    </row>
    <row r="9" spans="1:12" ht="56.25" customHeight="1" x14ac:dyDescent="0.2">
      <c r="A9" s="26">
        <v>2</v>
      </c>
      <c r="B9" s="30" t="s">
        <v>21</v>
      </c>
      <c r="C9" s="29" t="s">
        <v>18</v>
      </c>
      <c r="D9" s="30">
        <v>1</v>
      </c>
      <c r="E9" s="31">
        <v>1173</v>
      </c>
      <c r="F9" s="31">
        <v>1123</v>
      </c>
      <c r="G9" s="31">
        <v>917</v>
      </c>
      <c r="H9" s="32">
        <f t="shared" ref="H9:H11" si="1">(G9+F9+E9)/3</f>
        <v>1071</v>
      </c>
      <c r="I9" s="33">
        <f t="shared" ref="I9:I11" si="2">SQRT(((SUM((POWER(G9-H9,2)),(POWER(F9-H9,2)),(POWER(E9-H9,2)))/(COLUMNS(E9:G9)-1))))</f>
        <v>135.69082503986775</v>
      </c>
      <c r="J9" s="34">
        <f t="shared" ref="J9:J11" si="3">I9/H9*100</f>
        <v>12.66954482164965</v>
      </c>
      <c r="K9" s="35">
        <v>1071</v>
      </c>
      <c r="L9" s="35">
        <f t="shared" si="0"/>
        <v>1071</v>
      </c>
    </row>
    <row r="10" spans="1:12" ht="56.25" customHeight="1" x14ac:dyDescent="0.2">
      <c r="A10" s="26">
        <v>3</v>
      </c>
      <c r="B10" s="47" t="s">
        <v>22</v>
      </c>
      <c r="C10" s="29" t="s">
        <v>18</v>
      </c>
      <c r="D10" s="36">
        <v>1</v>
      </c>
      <c r="E10" s="31">
        <v>3225</v>
      </c>
      <c r="F10" s="31">
        <v>3175</v>
      </c>
      <c r="G10" s="31">
        <v>3071</v>
      </c>
      <c r="H10" s="32">
        <f t="shared" si="1"/>
        <v>3157</v>
      </c>
      <c r="I10" s="33">
        <f t="shared" si="2"/>
        <v>78.562077365609426</v>
      </c>
      <c r="J10" s="34">
        <f t="shared" si="3"/>
        <v>2.488504192765582</v>
      </c>
      <c r="K10" s="31">
        <v>3157</v>
      </c>
      <c r="L10" s="35">
        <f t="shared" si="0"/>
        <v>3157</v>
      </c>
    </row>
    <row r="11" spans="1:12" ht="56.25" customHeight="1" x14ac:dyDescent="0.2">
      <c r="A11" s="26">
        <v>4</v>
      </c>
      <c r="B11" s="30" t="s">
        <v>23</v>
      </c>
      <c r="C11" s="29" t="s">
        <v>18</v>
      </c>
      <c r="D11" s="36">
        <v>1</v>
      </c>
      <c r="E11" s="31">
        <v>1610</v>
      </c>
      <c r="F11" s="31">
        <v>1560</v>
      </c>
      <c r="G11" s="31">
        <v>1375</v>
      </c>
      <c r="H11" s="32">
        <f t="shared" si="1"/>
        <v>1515</v>
      </c>
      <c r="I11" s="33">
        <f t="shared" si="2"/>
        <v>123.79418403139947</v>
      </c>
      <c r="J11" s="34">
        <f t="shared" si="3"/>
        <v>8.1712332693993037</v>
      </c>
      <c r="K11" s="35">
        <v>1515</v>
      </c>
      <c r="L11" s="35">
        <f t="shared" si="0"/>
        <v>1515</v>
      </c>
    </row>
    <row r="12" spans="1:12" ht="56.25" customHeight="1" x14ac:dyDescent="0.2">
      <c r="A12" s="26">
        <v>5</v>
      </c>
      <c r="B12" s="30" t="s">
        <v>24</v>
      </c>
      <c r="C12" s="29" t="s">
        <v>18</v>
      </c>
      <c r="D12" s="30">
        <v>1</v>
      </c>
      <c r="E12" s="31">
        <v>719</v>
      </c>
      <c r="F12" s="31">
        <v>669</v>
      </c>
      <c r="G12" s="31">
        <v>440</v>
      </c>
      <c r="H12" s="32">
        <f t="shared" ref="H12:H33" si="4">(G12+F12+E12)/3</f>
        <v>609.33333333333337</v>
      </c>
      <c r="I12" s="33">
        <f t="shared" ref="I12:I33" si="5">SQRT(((SUM((POWER(G12-H12,2)),(POWER(F12-H12,2)),(POWER(E12-H12,2)))/(COLUMNS(E12:G12)-1))))</f>
        <v>148.76267453004917</v>
      </c>
      <c r="J12" s="34">
        <f t="shared" ref="J12:J33" si="6">I12/H12*100</f>
        <v>24.414005666857083</v>
      </c>
      <c r="K12" s="35">
        <v>609.33000000000004</v>
      </c>
      <c r="L12" s="35">
        <f t="shared" si="0"/>
        <v>609.33000000000004</v>
      </c>
    </row>
    <row r="13" spans="1:12" ht="56.25" customHeight="1" x14ac:dyDescent="0.2">
      <c r="A13" s="26">
        <v>6</v>
      </c>
      <c r="B13" s="30" t="s">
        <v>25</v>
      </c>
      <c r="C13" s="29" t="s">
        <v>18</v>
      </c>
      <c r="D13" s="30">
        <v>1</v>
      </c>
      <c r="E13" s="31">
        <v>981</v>
      </c>
      <c r="F13" s="31">
        <v>931</v>
      </c>
      <c r="G13" s="31">
        <v>715</v>
      </c>
      <c r="H13" s="32">
        <f t="shared" si="4"/>
        <v>875.66666666666663</v>
      </c>
      <c r="I13" s="33">
        <f t="shared" si="5"/>
        <v>141.36949222987727</v>
      </c>
      <c r="J13" s="34">
        <f t="shared" si="6"/>
        <v>16.144213044904141</v>
      </c>
      <c r="K13" s="35">
        <v>875.67</v>
      </c>
      <c r="L13" s="35">
        <f t="shared" si="0"/>
        <v>875.67</v>
      </c>
    </row>
    <row r="14" spans="1:12" ht="56.25" customHeight="1" x14ac:dyDescent="0.2">
      <c r="A14" s="26">
        <v>7</v>
      </c>
      <c r="B14" s="30" t="s">
        <v>26</v>
      </c>
      <c r="C14" s="29" t="s">
        <v>18</v>
      </c>
      <c r="D14" s="30">
        <v>1</v>
      </c>
      <c r="E14" s="31">
        <v>981</v>
      </c>
      <c r="F14" s="31">
        <v>931</v>
      </c>
      <c r="G14" s="31">
        <v>715</v>
      </c>
      <c r="H14" s="32">
        <f t="shared" si="4"/>
        <v>875.66666666666663</v>
      </c>
      <c r="I14" s="33">
        <f t="shared" si="5"/>
        <v>141.36949222987727</v>
      </c>
      <c r="J14" s="34">
        <f t="shared" si="6"/>
        <v>16.144213044904141</v>
      </c>
      <c r="K14" s="35">
        <v>875.67</v>
      </c>
      <c r="L14" s="35">
        <f t="shared" si="0"/>
        <v>875.67</v>
      </c>
    </row>
    <row r="15" spans="1:12" ht="56.25" customHeight="1" x14ac:dyDescent="0.2">
      <c r="A15" s="26">
        <v>8</v>
      </c>
      <c r="B15" s="30" t="s">
        <v>27</v>
      </c>
      <c r="C15" s="29" t="s">
        <v>18</v>
      </c>
      <c r="D15" s="30">
        <v>1</v>
      </c>
      <c r="E15" s="31">
        <v>1267</v>
      </c>
      <c r="F15" s="31">
        <v>1217</v>
      </c>
      <c r="G15" s="31">
        <v>1015</v>
      </c>
      <c r="H15" s="32">
        <f t="shared" si="4"/>
        <v>1166.3333333333333</v>
      </c>
      <c r="I15" s="33">
        <f t="shared" si="5"/>
        <v>133.421637425619</v>
      </c>
      <c r="J15" s="34">
        <f t="shared" si="6"/>
        <v>11.439408753268276</v>
      </c>
      <c r="K15" s="35">
        <v>1166.33</v>
      </c>
      <c r="L15" s="35">
        <f t="shared" si="0"/>
        <v>1166.33</v>
      </c>
    </row>
    <row r="16" spans="1:12" ht="56.25" customHeight="1" x14ac:dyDescent="0.2">
      <c r="A16" s="26">
        <v>9</v>
      </c>
      <c r="B16" s="30" t="s">
        <v>28</v>
      </c>
      <c r="C16" s="29" t="s">
        <v>18</v>
      </c>
      <c r="D16" s="30">
        <v>1</v>
      </c>
      <c r="E16" s="31">
        <v>990</v>
      </c>
      <c r="F16" s="31">
        <v>940</v>
      </c>
      <c r="G16" s="31">
        <v>725</v>
      </c>
      <c r="H16" s="32">
        <f t="shared" si="4"/>
        <v>885</v>
      </c>
      <c r="I16" s="33">
        <f t="shared" si="5"/>
        <v>140.80127840328723</v>
      </c>
      <c r="J16" s="34">
        <f t="shared" si="6"/>
        <v>15.90974897212285</v>
      </c>
      <c r="K16" s="35">
        <v>885</v>
      </c>
      <c r="L16" s="35">
        <f t="shared" si="0"/>
        <v>885</v>
      </c>
    </row>
    <row r="17" spans="1:12" ht="56.25" customHeight="1" x14ac:dyDescent="0.2">
      <c r="A17" s="26">
        <v>10</v>
      </c>
      <c r="B17" s="30" t="s">
        <v>29</v>
      </c>
      <c r="C17" s="29" t="s">
        <v>18</v>
      </c>
      <c r="D17" s="30">
        <v>1</v>
      </c>
      <c r="E17" s="31">
        <v>7443</v>
      </c>
      <c r="F17" s="31">
        <v>7393</v>
      </c>
      <c r="G17" s="31">
        <v>7500</v>
      </c>
      <c r="H17" s="32">
        <f t="shared" si="4"/>
        <v>7445.333333333333</v>
      </c>
      <c r="I17" s="33">
        <f t="shared" si="5"/>
        <v>53.53814839283605</v>
      </c>
      <c r="J17" s="34">
        <f t="shared" si="6"/>
        <v>0.71908329682355021</v>
      </c>
      <c r="K17" s="35">
        <v>7445.33</v>
      </c>
      <c r="L17" s="35">
        <f t="shared" si="0"/>
        <v>7445.33</v>
      </c>
    </row>
    <row r="18" spans="1:12" ht="56.25" customHeight="1" x14ac:dyDescent="0.2">
      <c r="A18" s="26">
        <v>11</v>
      </c>
      <c r="B18" s="30" t="s">
        <v>30</v>
      </c>
      <c r="C18" s="29" t="s">
        <v>18</v>
      </c>
      <c r="D18" s="30">
        <v>1</v>
      </c>
      <c r="E18" s="31">
        <v>1488</v>
      </c>
      <c r="F18" s="31">
        <v>1438</v>
      </c>
      <c r="G18" s="31">
        <v>1247</v>
      </c>
      <c r="H18" s="32">
        <f>(G18+F18+E18)/3</f>
        <v>1391</v>
      </c>
      <c r="I18" s="33">
        <f t="shared" si="5"/>
        <v>127.18883598806933</v>
      </c>
      <c r="J18" s="34">
        <f t="shared" si="6"/>
        <v>9.1436977705297871</v>
      </c>
      <c r="K18" s="31">
        <v>1391</v>
      </c>
      <c r="L18" s="35">
        <f t="shared" si="0"/>
        <v>1391</v>
      </c>
    </row>
    <row r="19" spans="1:12" ht="56.25" customHeight="1" x14ac:dyDescent="0.2">
      <c r="A19" s="26">
        <v>12</v>
      </c>
      <c r="B19" s="30" t="s">
        <v>31</v>
      </c>
      <c r="C19" s="29" t="s">
        <v>18</v>
      </c>
      <c r="D19" s="30">
        <v>1</v>
      </c>
      <c r="E19" s="31">
        <v>1508</v>
      </c>
      <c r="F19" s="31">
        <v>1458</v>
      </c>
      <c r="G19" s="31">
        <v>1268</v>
      </c>
      <c r="H19" s="32">
        <f t="shared" si="4"/>
        <v>1411.3333333333333</v>
      </c>
      <c r="I19" s="33">
        <f t="shared" si="5"/>
        <v>126.62279942148386</v>
      </c>
      <c r="J19" s="34">
        <f t="shared" si="6"/>
        <v>8.9718563595760887</v>
      </c>
      <c r="K19" s="35">
        <v>1411.33</v>
      </c>
      <c r="L19" s="35">
        <f t="shared" si="0"/>
        <v>1411.33</v>
      </c>
    </row>
    <row r="20" spans="1:12" ht="56.25" customHeight="1" x14ac:dyDescent="0.2">
      <c r="A20" s="26">
        <v>13</v>
      </c>
      <c r="B20" s="30" t="s">
        <v>32</v>
      </c>
      <c r="C20" s="29" t="s">
        <v>18</v>
      </c>
      <c r="D20" s="30">
        <v>1</v>
      </c>
      <c r="E20" s="31">
        <v>694</v>
      </c>
      <c r="F20" s="31">
        <v>644</v>
      </c>
      <c r="G20" s="31">
        <v>414</v>
      </c>
      <c r="H20" s="32">
        <f t="shared" si="4"/>
        <v>584</v>
      </c>
      <c r="I20" s="33">
        <f t="shared" si="5"/>
        <v>149.33184523068078</v>
      </c>
      <c r="J20" s="34">
        <f t="shared" si="6"/>
        <v>25.570521443609724</v>
      </c>
      <c r="K20" s="35">
        <v>584</v>
      </c>
      <c r="L20" s="35">
        <f t="shared" si="0"/>
        <v>584</v>
      </c>
    </row>
    <row r="21" spans="1:12" ht="56.25" customHeight="1" x14ac:dyDescent="0.2">
      <c r="A21" s="26">
        <v>14</v>
      </c>
      <c r="B21" s="30" t="s">
        <v>33</v>
      </c>
      <c r="C21" s="29" t="s">
        <v>18</v>
      </c>
      <c r="D21" s="30">
        <v>1</v>
      </c>
      <c r="E21" s="31">
        <v>622</v>
      </c>
      <c r="F21" s="31">
        <v>572</v>
      </c>
      <c r="G21" s="31">
        <v>338</v>
      </c>
      <c r="H21" s="32">
        <f t="shared" si="4"/>
        <v>510.66666666666669</v>
      </c>
      <c r="I21" s="33">
        <f t="shared" si="5"/>
        <v>151.60914660182391</v>
      </c>
      <c r="J21" s="34">
        <f t="shared" si="6"/>
        <v>29.688475183124787</v>
      </c>
      <c r="K21" s="35">
        <v>510.67</v>
      </c>
      <c r="L21" s="35">
        <f t="shared" si="0"/>
        <v>510.67</v>
      </c>
    </row>
    <row r="22" spans="1:12" ht="56.25" customHeight="1" x14ac:dyDescent="0.2">
      <c r="A22" s="26">
        <v>15</v>
      </c>
      <c r="B22" s="30" t="s">
        <v>34</v>
      </c>
      <c r="C22" s="29" t="s">
        <v>18</v>
      </c>
      <c r="D22" s="30">
        <v>1</v>
      </c>
      <c r="E22" s="31">
        <v>641</v>
      </c>
      <c r="F22" s="31">
        <v>591</v>
      </c>
      <c r="G22" s="31">
        <v>358</v>
      </c>
      <c r="H22" s="32">
        <f t="shared" si="4"/>
        <v>530</v>
      </c>
      <c r="I22" s="33">
        <f t="shared" si="5"/>
        <v>151.03972987263981</v>
      </c>
      <c r="J22" s="34">
        <f t="shared" si="6"/>
        <v>28.498062240120721</v>
      </c>
      <c r="K22" s="35">
        <v>530</v>
      </c>
      <c r="L22" s="35">
        <f t="shared" si="0"/>
        <v>530</v>
      </c>
    </row>
    <row r="23" spans="1:12" ht="56.25" customHeight="1" x14ac:dyDescent="0.2">
      <c r="A23" s="27">
        <v>16</v>
      </c>
      <c r="B23" s="30" t="s">
        <v>35</v>
      </c>
      <c r="C23" s="29" t="s">
        <v>18</v>
      </c>
      <c r="D23" s="30">
        <v>2</v>
      </c>
      <c r="E23" s="31">
        <v>913</v>
      </c>
      <c r="F23" s="31">
        <v>863</v>
      </c>
      <c r="G23" s="31">
        <v>644</v>
      </c>
      <c r="H23" s="32">
        <f t="shared" si="4"/>
        <v>806.66666666666663</v>
      </c>
      <c r="I23" s="33">
        <f t="shared" si="5"/>
        <v>143.07457263026626</v>
      </c>
      <c r="J23" s="34">
        <f t="shared" si="6"/>
        <v>17.736517268214826</v>
      </c>
      <c r="K23" s="35">
        <v>806.67</v>
      </c>
      <c r="L23" s="35">
        <f t="shared" si="0"/>
        <v>1613.34</v>
      </c>
    </row>
    <row r="24" spans="1:12" ht="57" customHeight="1" x14ac:dyDescent="0.2">
      <c r="A24" s="26">
        <v>17</v>
      </c>
      <c r="B24" s="30" t="s">
        <v>36</v>
      </c>
      <c r="C24" s="29" t="s">
        <v>18</v>
      </c>
      <c r="D24" s="30">
        <v>1</v>
      </c>
      <c r="E24" s="31">
        <v>1290</v>
      </c>
      <c r="F24" s="31">
        <v>1240</v>
      </c>
      <c r="G24" s="31">
        <v>1040</v>
      </c>
      <c r="H24" s="32">
        <f t="shared" si="4"/>
        <v>1190</v>
      </c>
      <c r="I24" s="33">
        <f t="shared" si="5"/>
        <v>132.28756555322954</v>
      </c>
      <c r="J24" s="34">
        <f t="shared" si="6"/>
        <v>11.116602147330214</v>
      </c>
      <c r="K24" s="35">
        <v>1190</v>
      </c>
      <c r="L24" s="35">
        <f t="shared" si="0"/>
        <v>1190</v>
      </c>
    </row>
    <row r="25" spans="1:12" ht="56.25" customHeight="1" x14ac:dyDescent="0.2">
      <c r="A25" s="26">
        <v>18</v>
      </c>
      <c r="B25" s="48" t="s">
        <v>37</v>
      </c>
      <c r="C25" s="29" t="s">
        <v>18</v>
      </c>
      <c r="D25" s="30">
        <v>1</v>
      </c>
      <c r="E25" s="31">
        <v>1009</v>
      </c>
      <c r="F25" s="31">
        <v>959</v>
      </c>
      <c r="G25" s="31">
        <v>744</v>
      </c>
      <c r="H25" s="32">
        <f t="shared" si="4"/>
        <v>904</v>
      </c>
      <c r="I25" s="33">
        <f t="shared" si="5"/>
        <v>140.80127840328723</v>
      </c>
      <c r="J25" s="34">
        <f t="shared" si="6"/>
        <v>15.575362655230887</v>
      </c>
      <c r="K25" s="35">
        <v>904</v>
      </c>
      <c r="L25" s="35">
        <f t="shared" si="0"/>
        <v>904</v>
      </c>
    </row>
    <row r="26" spans="1:12" ht="56.25" customHeight="1" x14ac:dyDescent="0.2">
      <c r="A26" s="26">
        <v>19</v>
      </c>
      <c r="B26" s="30" t="s">
        <v>38</v>
      </c>
      <c r="C26" s="29" t="s">
        <v>18</v>
      </c>
      <c r="D26" s="30">
        <v>1</v>
      </c>
      <c r="E26" s="31">
        <v>1351</v>
      </c>
      <c r="F26" s="31">
        <v>1301</v>
      </c>
      <c r="G26" s="31">
        <v>1104</v>
      </c>
      <c r="H26" s="32">
        <f t="shared" si="4"/>
        <v>1252</v>
      </c>
      <c r="I26" s="33">
        <f t="shared" si="5"/>
        <v>130.58713566044705</v>
      </c>
      <c r="J26" s="34">
        <f t="shared" si="6"/>
        <v>10.430282400994173</v>
      </c>
      <c r="K26" s="35">
        <v>1252</v>
      </c>
      <c r="L26" s="35">
        <f t="shared" si="0"/>
        <v>1252</v>
      </c>
    </row>
    <row r="27" spans="1:12" ht="56.25" customHeight="1" x14ac:dyDescent="0.2">
      <c r="A27" s="26">
        <v>20</v>
      </c>
      <c r="B27" s="30" t="s">
        <v>39</v>
      </c>
      <c r="C27" s="29" t="s">
        <v>18</v>
      </c>
      <c r="D27" s="30">
        <v>1</v>
      </c>
      <c r="E27" s="31">
        <v>1197</v>
      </c>
      <c r="F27" s="31">
        <v>1147</v>
      </c>
      <c r="G27" s="31">
        <v>942</v>
      </c>
      <c r="H27" s="32">
        <f t="shared" si="4"/>
        <v>1095.3333333333333</v>
      </c>
      <c r="I27" s="33">
        <f t="shared" si="5"/>
        <v>135.12340039139531</v>
      </c>
      <c r="J27" s="34">
        <f t="shared" si="6"/>
        <v>12.336281228672732</v>
      </c>
      <c r="K27" s="36">
        <v>1095.33</v>
      </c>
      <c r="L27" s="35">
        <f t="shared" si="0"/>
        <v>1095.33</v>
      </c>
    </row>
    <row r="28" spans="1:12" ht="56.25" customHeight="1" x14ac:dyDescent="0.2">
      <c r="A28" s="26">
        <v>21</v>
      </c>
      <c r="B28" s="30" t="s">
        <v>40</v>
      </c>
      <c r="C28" s="29" t="s">
        <v>18</v>
      </c>
      <c r="D28" s="30">
        <v>1</v>
      </c>
      <c r="E28" s="31">
        <v>1110</v>
      </c>
      <c r="F28" s="31">
        <v>1060</v>
      </c>
      <c r="G28" s="31">
        <v>850</v>
      </c>
      <c r="H28" s="32">
        <f t="shared" si="4"/>
        <v>1006.6666666666666</v>
      </c>
      <c r="I28" s="33">
        <f t="shared" si="5"/>
        <v>137.96134724383253</v>
      </c>
      <c r="J28" s="34">
        <f t="shared" si="6"/>
        <v>13.704769593758199</v>
      </c>
      <c r="K28" s="35">
        <v>1006.67</v>
      </c>
      <c r="L28" s="35">
        <f t="shared" si="0"/>
        <v>1006.67</v>
      </c>
    </row>
    <row r="29" spans="1:12" ht="56.25" customHeight="1" x14ac:dyDescent="0.2">
      <c r="A29" s="26">
        <v>22</v>
      </c>
      <c r="B29" s="30" t="s">
        <v>41</v>
      </c>
      <c r="C29" s="29" t="s">
        <v>18</v>
      </c>
      <c r="D29" s="30">
        <v>1</v>
      </c>
      <c r="E29" s="31">
        <v>760</v>
      </c>
      <c r="F29" s="31">
        <v>710</v>
      </c>
      <c r="G29" s="31">
        <v>483</v>
      </c>
      <c r="H29" s="32">
        <f t="shared" si="4"/>
        <v>651</v>
      </c>
      <c r="I29" s="33">
        <f t="shared" si="5"/>
        <v>147.62452370795307</v>
      </c>
      <c r="J29" s="34">
        <f t="shared" si="6"/>
        <v>22.676578142542713</v>
      </c>
      <c r="K29" s="35">
        <v>651</v>
      </c>
      <c r="L29" s="35">
        <f t="shared" si="0"/>
        <v>651</v>
      </c>
    </row>
    <row r="30" spans="1:12" ht="56.25" customHeight="1" x14ac:dyDescent="0.2">
      <c r="A30" s="26">
        <v>23</v>
      </c>
      <c r="B30" s="30" t="s">
        <v>42</v>
      </c>
      <c r="C30" s="29" t="s">
        <v>18</v>
      </c>
      <c r="D30" s="30">
        <v>1</v>
      </c>
      <c r="E30" s="31">
        <v>1109</v>
      </c>
      <c r="F30" s="31">
        <v>1059</v>
      </c>
      <c r="G30" s="31">
        <v>849</v>
      </c>
      <c r="H30" s="32">
        <f t="shared" si="4"/>
        <v>1005.6666666666666</v>
      </c>
      <c r="I30" s="33">
        <f t="shared" si="5"/>
        <v>137.96134724383253</v>
      </c>
      <c r="J30" s="34">
        <f t="shared" si="6"/>
        <v>13.718397140586596</v>
      </c>
      <c r="K30" s="35">
        <v>1005.67</v>
      </c>
      <c r="L30" s="35">
        <f t="shared" si="0"/>
        <v>1005.67</v>
      </c>
    </row>
    <row r="31" spans="1:12" ht="56.25" customHeight="1" x14ac:dyDescent="0.2">
      <c r="A31" s="26">
        <v>24</v>
      </c>
      <c r="B31" s="48" t="s">
        <v>43</v>
      </c>
      <c r="C31" s="29" t="s">
        <v>18</v>
      </c>
      <c r="D31" s="30">
        <v>1</v>
      </c>
      <c r="E31" s="31">
        <v>3977</v>
      </c>
      <c r="F31" s="31">
        <v>3927</v>
      </c>
      <c r="G31" s="31">
        <v>3861</v>
      </c>
      <c r="H31" s="32">
        <f t="shared" si="4"/>
        <v>3921.6666666666665</v>
      </c>
      <c r="I31" s="33">
        <f t="shared" si="5"/>
        <v>58.183617396422967</v>
      </c>
      <c r="J31" s="34">
        <f t="shared" si="6"/>
        <v>1.4836451524799736</v>
      </c>
      <c r="K31" s="35">
        <v>3921.67</v>
      </c>
      <c r="L31" s="35">
        <f t="shared" si="0"/>
        <v>3921.67</v>
      </c>
    </row>
    <row r="32" spans="1:12" ht="56.25" customHeight="1" x14ac:dyDescent="0.2">
      <c r="A32" s="27">
        <v>25</v>
      </c>
      <c r="B32" s="37" t="s">
        <v>44</v>
      </c>
      <c r="C32" s="38" t="s">
        <v>18</v>
      </c>
      <c r="D32" s="38">
        <v>1</v>
      </c>
      <c r="E32" s="39">
        <v>2457</v>
      </c>
      <c r="F32" s="31">
        <v>2407</v>
      </c>
      <c r="G32" s="40">
        <v>2265</v>
      </c>
      <c r="H32" s="32">
        <f t="shared" si="4"/>
        <v>2376.3333333333335</v>
      </c>
      <c r="I32" s="33">
        <f t="shared" si="5"/>
        <v>99.605890053416687</v>
      </c>
      <c r="J32" s="34">
        <f t="shared" si="6"/>
        <v>4.1915790455919488</v>
      </c>
      <c r="K32" s="35">
        <v>2376.33</v>
      </c>
      <c r="L32" s="35">
        <f t="shared" si="0"/>
        <v>2376.33</v>
      </c>
    </row>
    <row r="33" spans="1:12" ht="56.25" customHeight="1" x14ac:dyDescent="0.2">
      <c r="A33" s="27">
        <v>26</v>
      </c>
      <c r="B33" s="30" t="s">
        <v>45</v>
      </c>
      <c r="C33" s="29" t="s">
        <v>18</v>
      </c>
      <c r="D33" s="30">
        <v>1</v>
      </c>
      <c r="E33" s="31">
        <v>1098</v>
      </c>
      <c r="F33" s="31">
        <v>1048</v>
      </c>
      <c r="G33" s="31">
        <v>838</v>
      </c>
      <c r="H33" s="32">
        <f t="shared" si="4"/>
        <v>994.66666666666663</v>
      </c>
      <c r="I33" s="33">
        <f t="shared" si="5"/>
        <v>137.96134724383253</v>
      </c>
      <c r="J33" s="34">
        <f t="shared" si="6"/>
        <v>13.87010863711453</v>
      </c>
      <c r="K33" s="35">
        <v>994.67</v>
      </c>
      <c r="L33" s="35">
        <f t="shared" si="0"/>
        <v>994.67</v>
      </c>
    </row>
    <row r="34" spans="1:12" ht="56.25" customHeight="1" x14ac:dyDescent="0.2">
      <c r="A34" s="27">
        <v>27</v>
      </c>
      <c r="B34" s="30" t="s">
        <v>46</v>
      </c>
      <c r="C34" s="29" t="s">
        <v>18</v>
      </c>
      <c r="D34" s="30">
        <v>1</v>
      </c>
      <c r="E34" s="31">
        <v>731</v>
      </c>
      <c r="F34" s="31">
        <v>681</v>
      </c>
      <c r="G34" s="31">
        <v>453</v>
      </c>
      <c r="H34" s="32">
        <f t="shared" ref="H34:H42" si="7">(G34+F34+E34)/3</f>
        <v>621.66666666666663</v>
      </c>
      <c r="I34" s="33">
        <f t="shared" ref="I34:I35" si="8">SQRT(((SUM((POWER(G34-H34,2)),(POWER(F34-H34,2)),(POWER(E34-H34,2)))/(COLUMNS(E34:G34)-1))))</f>
        <v>148.19356711184642</v>
      </c>
      <c r="J34" s="34">
        <f t="shared" ref="J34:J35" si="9">I34/H34*100</f>
        <v>23.838107310216582</v>
      </c>
      <c r="K34" s="35">
        <v>621.66999999999996</v>
      </c>
      <c r="L34" s="35">
        <f t="shared" ref="L34:L35" si="10">D34*K34</f>
        <v>621.66999999999996</v>
      </c>
    </row>
    <row r="35" spans="1:12" ht="72" customHeight="1" x14ac:dyDescent="0.2">
      <c r="A35" s="27">
        <v>28</v>
      </c>
      <c r="B35" s="45" t="s">
        <v>47</v>
      </c>
      <c r="C35" s="29" t="s">
        <v>18</v>
      </c>
      <c r="D35" s="30">
        <v>1</v>
      </c>
      <c r="E35" s="31">
        <v>1985</v>
      </c>
      <c r="F35" s="31">
        <v>1935</v>
      </c>
      <c r="G35" s="31">
        <v>1769</v>
      </c>
      <c r="H35" s="32">
        <f t="shared" si="7"/>
        <v>1896.3333333333333</v>
      </c>
      <c r="I35" s="33">
        <f t="shared" si="8"/>
        <v>113.07224828990239</v>
      </c>
      <c r="J35" s="34">
        <f t="shared" si="9"/>
        <v>5.9626778848603834</v>
      </c>
      <c r="K35" s="35">
        <v>1896.33</v>
      </c>
      <c r="L35" s="35">
        <f t="shared" si="10"/>
        <v>1896.33</v>
      </c>
    </row>
    <row r="36" spans="1:12" ht="56.25" customHeight="1" x14ac:dyDescent="0.2">
      <c r="A36" s="27">
        <v>29</v>
      </c>
      <c r="B36" s="48" t="s">
        <v>48</v>
      </c>
      <c r="C36" s="29" t="s">
        <v>18</v>
      </c>
      <c r="D36" s="30">
        <v>1</v>
      </c>
      <c r="E36" s="31">
        <v>1523</v>
      </c>
      <c r="F36" s="31">
        <v>1473</v>
      </c>
      <c r="G36" s="31">
        <v>1284</v>
      </c>
      <c r="H36" s="32">
        <f t="shared" si="7"/>
        <v>1426.6666666666667</v>
      </c>
      <c r="I36" s="33">
        <f t="shared" ref="I36:I39" si="11">SQRT(((SUM((POWER(G36-H36,2)),(POWER(F36-H36,2)),(POWER(E36-H36,2)))/(COLUMNS(E36:G36)-1))))</f>
        <v>126.05686547480597</v>
      </c>
      <c r="J36" s="34">
        <f t="shared" ref="J36:J39" si="12">I36/H36*100</f>
        <v>8.8357615987013531</v>
      </c>
      <c r="K36" s="35">
        <v>1427.33</v>
      </c>
      <c r="L36" s="35">
        <f t="shared" ref="L36:L40" si="13">D36*K36</f>
        <v>1427.33</v>
      </c>
    </row>
    <row r="37" spans="1:12" ht="56.25" customHeight="1" x14ac:dyDescent="0.2">
      <c r="A37" s="27">
        <v>30</v>
      </c>
      <c r="B37" s="45" t="s">
        <v>49</v>
      </c>
      <c r="C37" s="29" t="s">
        <v>18</v>
      </c>
      <c r="D37" s="30">
        <v>1</v>
      </c>
      <c r="E37" s="31">
        <v>1601</v>
      </c>
      <c r="F37" s="31">
        <v>1551</v>
      </c>
      <c r="G37" s="31">
        <v>1366</v>
      </c>
      <c r="H37" s="32">
        <f t="shared" si="7"/>
        <v>1506</v>
      </c>
      <c r="I37" s="33">
        <f t="shared" si="11"/>
        <v>123.79418403139947</v>
      </c>
      <c r="J37" s="34">
        <f t="shared" si="12"/>
        <v>8.2200653407303754</v>
      </c>
      <c r="K37" s="35">
        <v>1506</v>
      </c>
      <c r="L37" s="35">
        <f t="shared" si="13"/>
        <v>1506</v>
      </c>
    </row>
    <row r="38" spans="1:12" ht="56.25" customHeight="1" x14ac:dyDescent="0.2">
      <c r="A38" s="27">
        <v>31</v>
      </c>
      <c r="B38" s="30" t="s">
        <v>50</v>
      </c>
      <c r="C38" s="29" t="s">
        <v>18</v>
      </c>
      <c r="D38" s="30">
        <v>1</v>
      </c>
      <c r="E38" s="31">
        <v>1614</v>
      </c>
      <c r="F38" s="31">
        <v>1564</v>
      </c>
      <c r="G38" s="31">
        <v>1380</v>
      </c>
      <c r="H38" s="32">
        <f t="shared" si="7"/>
        <v>1519.3333333333333</v>
      </c>
      <c r="I38" s="33">
        <f t="shared" si="11"/>
        <v>123.22878451617274</v>
      </c>
      <c r="J38" s="34">
        <f t="shared" si="12"/>
        <v>8.1107142068564766</v>
      </c>
      <c r="K38" s="35">
        <v>1519.33</v>
      </c>
      <c r="L38" s="35">
        <f t="shared" si="13"/>
        <v>1519.33</v>
      </c>
    </row>
    <row r="39" spans="1:12" ht="56.25" customHeight="1" x14ac:dyDescent="0.2">
      <c r="A39" s="27">
        <v>32</v>
      </c>
      <c r="B39" s="30" t="s">
        <v>51</v>
      </c>
      <c r="C39" s="29" t="s">
        <v>18</v>
      </c>
      <c r="D39" s="30">
        <v>1</v>
      </c>
      <c r="E39" s="31">
        <v>809</v>
      </c>
      <c r="F39" s="31">
        <v>759</v>
      </c>
      <c r="G39" s="40">
        <v>534</v>
      </c>
      <c r="H39" s="32">
        <f t="shared" si="7"/>
        <v>700.66666666666663</v>
      </c>
      <c r="I39" s="33">
        <f t="shared" si="11"/>
        <v>146.48663192705789</v>
      </c>
      <c r="J39" s="34">
        <f t="shared" si="12"/>
        <v>20.906750512900746</v>
      </c>
      <c r="K39" s="35">
        <v>700.67</v>
      </c>
      <c r="L39" s="35">
        <f t="shared" si="13"/>
        <v>700.67</v>
      </c>
    </row>
    <row r="40" spans="1:12" ht="56.25" customHeight="1" x14ac:dyDescent="0.2">
      <c r="A40" s="27">
        <v>33</v>
      </c>
      <c r="B40" s="30" t="s">
        <v>52</v>
      </c>
      <c r="C40" s="29" t="s">
        <v>18</v>
      </c>
      <c r="D40" s="30">
        <v>1</v>
      </c>
      <c r="E40" s="31">
        <v>627</v>
      </c>
      <c r="F40" s="31">
        <v>577</v>
      </c>
      <c r="G40" s="40">
        <v>343</v>
      </c>
      <c r="H40" s="32">
        <f t="shared" si="7"/>
        <v>515.66666666666663</v>
      </c>
      <c r="I40" s="33">
        <f>SQRT(((SUM((POWER(G40-H40,2)),(POWER(F40-H40,2)),(POWER(E40-H40,2)))/(COLUMNS(E40:G40)-1))))</f>
        <v>151.60914660182391</v>
      </c>
      <c r="J40" s="34">
        <f>I40/H40*100</f>
        <v>29.40061020074155</v>
      </c>
      <c r="K40" s="35">
        <v>515.66999999999996</v>
      </c>
      <c r="L40" s="35">
        <f t="shared" si="13"/>
        <v>515.66999999999996</v>
      </c>
    </row>
    <row r="41" spans="1:12" ht="56.25" customHeight="1" x14ac:dyDescent="0.2">
      <c r="A41" s="27">
        <v>34</v>
      </c>
      <c r="B41" s="30" t="s">
        <v>53</v>
      </c>
      <c r="C41" s="29" t="s">
        <v>18</v>
      </c>
      <c r="D41" s="30">
        <v>1</v>
      </c>
      <c r="E41" s="31">
        <v>910</v>
      </c>
      <c r="F41" s="31">
        <v>860</v>
      </c>
      <c r="G41" s="31">
        <v>641</v>
      </c>
      <c r="H41" s="32">
        <f t="shared" si="7"/>
        <v>803.66666666666663</v>
      </c>
      <c r="I41" s="33">
        <f t="shared" ref="I41:I42" si="14">SQRT(((SUM((POWER(G41-H41,2)),(POWER(F41-H41,2)),(POWER(E41-H41,2)))/(COLUMNS(E41:G41)-1))))</f>
        <v>143.07457263026626</v>
      </c>
      <c r="J41" s="34">
        <f t="shared" ref="J41:J42" si="15">I41/H41*100</f>
        <v>17.802725752418034</v>
      </c>
      <c r="K41" s="35">
        <v>803.67</v>
      </c>
      <c r="L41" s="35">
        <f t="shared" ref="L41:L42" si="16">D41*K41</f>
        <v>803.67</v>
      </c>
    </row>
    <row r="42" spans="1:12" ht="56.25" customHeight="1" x14ac:dyDescent="0.2">
      <c r="A42" s="27">
        <v>35</v>
      </c>
      <c r="B42" s="30" t="s">
        <v>54</v>
      </c>
      <c r="C42" s="29" t="s">
        <v>18</v>
      </c>
      <c r="D42" s="30">
        <v>1</v>
      </c>
      <c r="E42" s="31">
        <v>4586</v>
      </c>
      <c r="F42" s="40">
        <v>4536</v>
      </c>
      <c r="G42" s="40">
        <v>4500</v>
      </c>
      <c r="H42" s="32">
        <f t="shared" si="7"/>
        <v>4540.666666666667</v>
      </c>
      <c r="I42" s="33">
        <f t="shared" si="14"/>
        <v>43.189504897988044</v>
      </c>
      <c r="J42" s="34">
        <f t="shared" si="15"/>
        <v>0.95117100788404152</v>
      </c>
      <c r="K42" s="35">
        <v>4540.67</v>
      </c>
      <c r="L42" s="35">
        <f t="shared" si="16"/>
        <v>4540.67</v>
      </c>
    </row>
    <row r="43" spans="1:12" ht="56.25" customHeight="1" x14ac:dyDescent="0.2">
      <c r="A43" s="27">
        <v>36</v>
      </c>
      <c r="B43" s="30" t="s">
        <v>55</v>
      </c>
      <c r="C43" s="29" t="s">
        <v>18</v>
      </c>
      <c r="D43" s="30">
        <v>1</v>
      </c>
      <c r="E43" s="31">
        <v>1063</v>
      </c>
      <c r="F43" s="40">
        <v>1013</v>
      </c>
      <c r="G43" s="31">
        <v>801</v>
      </c>
      <c r="H43" s="32">
        <f>(G43+F43+E43)/3</f>
        <v>959</v>
      </c>
      <c r="I43" s="33">
        <f>SQRT(((SUM((POWER(G43-H43,2)),(POWER(F43-H43,2)),(POWER(E43-H43,2)))/(COLUMNS(E43:G43)-1))))</f>
        <v>139.09708839512064</v>
      </c>
      <c r="J43" s="34">
        <f>I43/H43*100</f>
        <v>14.504388779470348</v>
      </c>
      <c r="K43" s="35">
        <v>959</v>
      </c>
      <c r="L43" s="35">
        <f>D43*K43</f>
        <v>959</v>
      </c>
    </row>
    <row r="44" spans="1:12" ht="56.25" customHeight="1" x14ac:dyDescent="0.2">
      <c r="A44" s="27">
        <v>37</v>
      </c>
      <c r="B44" s="48" t="s">
        <v>56</v>
      </c>
      <c r="C44" s="29" t="s">
        <v>18</v>
      </c>
      <c r="D44" s="30">
        <v>1</v>
      </c>
      <c r="E44" s="31">
        <v>4386</v>
      </c>
      <c r="F44" s="31">
        <v>4336</v>
      </c>
      <c r="G44" s="31">
        <v>4290</v>
      </c>
      <c r="H44" s="32">
        <f>(G44+F44+E44)/3</f>
        <v>4337.333333333333</v>
      </c>
      <c r="I44" s="33">
        <f>SQRT(((SUM((POWER(G44-H44,2)),(POWER(F44-H44,2)),(POWER(E44-H44,2)))/(COLUMNS(E44:G44)-1))))</f>
        <v>48.013886880082232</v>
      </c>
      <c r="J44" s="34">
        <f>I44/H44*100</f>
        <v>1.106990936368327</v>
      </c>
      <c r="K44" s="35">
        <v>4337.33</v>
      </c>
      <c r="L44" s="35">
        <f>D44*K44</f>
        <v>4337.33</v>
      </c>
    </row>
    <row r="45" spans="1:12" ht="56.25" customHeight="1" x14ac:dyDescent="0.2">
      <c r="A45" s="27">
        <v>38</v>
      </c>
      <c r="B45" s="30" t="s">
        <v>57</v>
      </c>
      <c r="C45" s="29" t="s">
        <v>18</v>
      </c>
      <c r="D45" s="30">
        <v>1</v>
      </c>
      <c r="E45" s="31">
        <v>1543</v>
      </c>
      <c r="F45" s="31">
        <v>1493</v>
      </c>
      <c r="G45" s="40">
        <v>1305</v>
      </c>
      <c r="H45" s="32">
        <f t="shared" ref="H45:H50" si="17">(G45+F45+E45)/3</f>
        <v>1447</v>
      </c>
      <c r="I45" s="33">
        <f t="shared" ref="I45:I48" si="18">SQRT(((SUM((POWER(G45-H45,2)),(POWER(F45-H45,2)),(POWER(E45-H45,2)))/(COLUMNS(E45:G45)-1))))</f>
        <v>125.49103553640794</v>
      </c>
      <c r="J45" s="34">
        <f t="shared" ref="J45:J48" si="19">I45/H45*100</f>
        <v>8.6724972727303342</v>
      </c>
      <c r="K45" s="35">
        <v>1447</v>
      </c>
      <c r="L45" s="35">
        <f t="shared" ref="L45:L50" si="20">D45*K45</f>
        <v>1447</v>
      </c>
    </row>
    <row r="46" spans="1:12" ht="56.25" customHeight="1" x14ac:dyDescent="0.2">
      <c r="A46" s="27">
        <v>39</v>
      </c>
      <c r="B46" s="30" t="s">
        <v>58</v>
      </c>
      <c r="C46" s="29" t="s">
        <v>18</v>
      </c>
      <c r="D46" s="30">
        <v>1</v>
      </c>
      <c r="E46" s="31">
        <v>1598</v>
      </c>
      <c r="F46" s="31">
        <v>1548</v>
      </c>
      <c r="G46" s="31">
        <v>1363</v>
      </c>
      <c r="H46" s="32">
        <f t="shared" si="17"/>
        <v>1503</v>
      </c>
      <c r="I46" s="33">
        <f t="shared" si="18"/>
        <v>123.79418403139947</v>
      </c>
      <c r="J46" s="34">
        <f t="shared" si="19"/>
        <v>8.2364726567797373</v>
      </c>
      <c r="K46" s="35">
        <v>1503</v>
      </c>
      <c r="L46" s="35">
        <f t="shared" si="20"/>
        <v>1503</v>
      </c>
    </row>
    <row r="47" spans="1:12" ht="56.25" customHeight="1" x14ac:dyDescent="0.2">
      <c r="A47" s="27">
        <v>40</v>
      </c>
      <c r="B47" s="30" t="s">
        <v>59</v>
      </c>
      <c r="C47" s="29" t="s">
        <v>18</v>
      </c>
      <c r="D47" s="30">
        <v>1</v>
      </c>
      <c r="E47" s="31">
        <v>770</v>
      </c>
      <c r="F47" s="31">
        <v>720</v>
      </c>
      <c r="G47" s="31">
        <v>493</v>
      </c>
      <c r="H47" s="32">
        <f t="shared" si="17"/>
        <v>661</v>
      </c>
      <c r="I47" s="33">
        <f t="shared" si="18"/>
        <v>147.62452370795307</v>
      </c>
      <c r="J47" s="34">
        <f t="shared" si="19"/>
        <v>22.333513420265216</v>
      </c>
      <c r="K47" s="35">
        <v>661</v>
      </c>
      <c r="L47" s="35">
        <f t="shared" si="20"/>
        <v>661</v>
      </c>
    </row>
    <row r="48" spans="1:12" ht="56.25" customHeight="1" x14ac:dyDescent="0.2">
      <c r="A48" s="27">
        <v>41</v>
      </c>
      <c r="B48" s="30" t="s">
        <v>60</v>
      </c>
      <c r="C48" s="29" t="s">
        <v>18</v>
      </c>
      <c r="D48" s="30">
        <v>1</v>
      </c>
      <c r="E48" s="31">
        <v>1089</v>
      </c>
      <c r="F48" s="31">
        <v>1039</v>
      </c>
      <c r="G48" s="31">
        <v>828</v>
      </c>
      <c r="H48" s="32">
        <f t="shared" si="17"/>
        <v>985.33333333333337</v>
      </c>
      <c r="I48" s="33">
        <f t="shared" si="18"/>
        <v>138.52917863516456</v>
      </c>
      <c r="J48" s="34">
        <f t="shared" si="19"/>
        <v>14.059118264732531</v>
      </c>
      <c r="K48" s="35">
        <v>985.33</v>
      </c>
      <c r="L48" s="35">
        <f t="shared" si="20"/>
        <v>985.33</v>
      </c>
    </row>
    <row r="49" spans="1:12" ht="56.25" customHeight="1" x14ac:dyDescent="0.2">
      <c r="A49" s="27">
        <v>42</v>
      </c>
      <c r="B49" s="30" t="s">
        <v>61</v>
      </c>
      <c r="C49" s="29" t="s">
        <v>18</v>
      </c>
      <c r="D49" s="30">
        <v>1</v>
      </c>
      <c r="E49" s="31">
        <v>1636</v>
      </c>
      <c r="F49" s="31">
        <v>1586</v>
      </c>
      <c r="G49" s="31">
        <v>1403</v>
      </c>
      <c r="H49" s="32">
        <f t="shared" si="17"/>
        <v>1541.6666666666667</v>
      </c>
      <c r="I49" s="33">
        <f>SQRT(((SUM((POWER(G49-H49,2)),(POWER(F49-H49,2)),(POWER(E49-H49,2)))/(COLUMNS(E49:G49)-1))))</f>
        <v>122.66349633584285</v>
      </c>
      <c r="J49" s="34">
        <f>I49/H49*100</f>
        <v>7.9565511136762925</v>
      </c>
      <c r="K49" s="35">
        <v>1541.67</v>
      </c>
      <c r="L49" s="35">
        <f t="shared" si="20"/>
        <v>1541.67</v>
      </c>
    </row>
    <row r="50" spans="1:12" ht="56.25" customHeight="1" x14ac:dyDescent="0.2">
      <c r="A50" s="27">
        <v>43</v>
      </c>
      <c r="B50" s="30" t="s">
        <v>62</v>
      </c>
      <c r="C50" s="29" t="s">
        <v>18</v>
      </c>
      <c r="D50" s="30">
        <v>1</v>
      </c>
      <c r="E50" s="31">
        <v>5426</v>
      </c>
      <c r="F50" s="31">
        <v>5376</v>
      </c>
      <c r="G50" s="31">
        <v>5382</v>
      </c>
      <c r="H50" s="32">
        <f t="shared" si="17"/>
        <v>5394.666666666667</v>
      </c>
      <c r="I50" s="33">
        <f t="shared" ref="I50" si="21">SQRT(((SUM((POWER(G50-H50,2)),(POWER(F50-H50,2)),(POWER(E50-H50,2)))/(COLUMNS(E50:G50)-1))))</f>
        <v>27.300793639257691</v>
      </c>
      <c r="J50" s="34">
        <f t="shared" ref="J50" si="22">I50/H50*100</f>
        <v>0.50607007487501898</v>
      </c>
      <c r="K50" s="35">
        <v>5394.67</v>
      </c>
      <c r="L50" s="35">
        <f t="shared" si="20"/>
        <v>5394.67</v>
      </c>
    </row>
    <row r="51" spans="1:12" ht="56.25" customHeight="1" x14ac:dyDescent="0.2">
      <c r="A51" s="27">
        <v>44</v>
      </c>
      <c r="B51" s="30" t="s">
        <v>63</v>
      </c>
      <c r="C51" s="29" t="s">
        <v>18</v>
      </c>
      <c r="D51" s="30">
        <v>1</v>
      </c>
      <c r="E51" s="31">
        <v>5426</v>
      </c>
      <c r="F51" s="31">
        <v>5376</v>
      </c>
      <c r="G51" s="31">
        <v>5382</v>
      </c>
      <c r="H51" s="32">
        <f>(G51+F51+E51)/3</f>
        <v>5394.666666666667</v>
      </c>
      <c r="I51" s="33">
        <f>SQRT(((SUM((POWER(G51-H51,2)),(POWER(F51-H51,2)),(POWER(E51-H51,2)))/(COLUMNS(E51:G51)-1))))</f>
        <v>27.300793639257691</v>
      </c>
      <c r="J51" s="34">
        <f>I51/H51*100</f>
        <v>0.50607007487501898</v>
      </c>
      <c r="K51" s="35">
        <v>5394.67</v>
      </c>
      <c r="L51" s="35">
        <f>D51*K51</f>
        <v>5394.67</v>
      </c>
    </row>
    <row r="52" spans="1:12" ht="56.25" customHeight="1" x14ac:dyDescent="0.2">
      <c r="A52" s="27">
        <v>45</v>
      </c>
      <c r="B52" s="30" t="s">
        <v>64</v>
      </c>
      <c r="C52" s="29" t="s">
        <v>18</v>
      </c>
      <c r="D52" s="30">
        <v>1</v>
      </c>
      <c r="E52" s="31">
        <v>4913</v>
      </c>
      <c r="F52" s="31">
        <v>4863</v>
      </c>
      <c r="G52" s="31">
        <v>4844</v>
      </c>
      <c r="H52" s="32">
        <f>(G52+F52+E52)/3</f>
        <v>4873.333333333333</v>
      </c>
      <c r="I52" s="33">
        <f t="shared" ref="I52:I55" si="23">SQRT(((SUM((POWER(G52-H52,2)),(POWER(F52-H52,2)),(POWER(E52-H52,2)))/(COLUMNS(E52:G52)-1))))</f>
        <v>35.64173583501978</v>
      </c>
      <c r="J52" s="34">
        <f t="shared" ref="J52:J55" si="24">I52/H52*100</f>
        <v>0.73136256843405845</v>
      </c>
      <c r="K52" s="35">
        <v>4873.33</v>
      </c>
      <c r="L52" s="35">
        <f t="shared" ref="L52:L55" si="25">D52*K52</f>
        <v>4873.33</v>
      </c>
    </row>
    <row r="53" spans="1:12" ht="56.25" customHeight="1" x14ac:dyDescent="0.2">
      <c r="A53" s="27">
        <v>46</v>
      </c>
      <c r="B53" s="30" t="s">
        <v>65</v>
      </c>
      <c r="C53" s="29" t="s">
        <v>18</v>
      </c>
      <c r="D53" s="30">
        <v>1</v>
      </c>
      <c r="E53" s="31">
        <v>852</v>
      </c>
      <c r="F53" s="31">
        <v>802</v>
      </c>
      <c r="G53" s="31">
        <v>580</v>
      </c>
      <c r="H53" s="32">
        <f>(G53+F53+E53)/3</f>
        <v>744.66666666666663</v>
      </c>
      <c r="I53" s="33">
        <f t="shared" si="23"/>
        <v>144.7802933183012</v>
      </c>
      <c r="J53" s="34">
        <f t="shared" si="24"/>
        <v>19.44229543218011</v>
      </c>
      <c r="K53" s="35">
        <v>744.67</v>
      </c>
      <c r="L53" s="35">
        <f t="shared" si="25"/>
        <v>744.67</v>
      </c>
    </row>
    <row r="54" spans="1:12" ht="56.25" customHeight="1" x14ac:dyDescent="0.2">
      <c r="A54" s="27">
        <v>47</v>
      </c>
      <c r="B54" s="30" t="s">
        <v>66</v>
      </c>
      <c r="C54" s="29" t="s">
        <v>18</v>
      </c>
      <c r="D54" s="30">
        <v>2</v>
      </c>
      <c r="E54" s="31">
        <v>1811</v>
      </c>
      <c r="F54" s="31">
        <v>1761</v>
      </c>
      <c r="G54" s="31">
        <v>1587</v>
      </c>
      <c r="H54" s="32">
        <f>(G54+F54+E54)/3</f>
        <v>1719.6666666666667</v>
      </c>
      <c r="I54" s="33">
        <f t="shared" si="23"/>
        <v>117.58117763202294</v>
      </c>
      <c r="J54" s="34">
        <f t="shared" si="24"/>
        <v>6.8374400638896837</v>
      </c>
      <c r="K54" s="35">
        <v>1719.67</v>
      </c>
      <c r="L54" s="35">
        <f t="shared" si="25"/>
        <v>3439.34</v>
      </c>
    </row>
    <row r="55" spans="1:12" ht="67.5" customHeight="1" x14ac:dyDescent="0.2">
      <c r="A55" s="27">
        <v>48</v>
      </c>
      <c r="B55" s="48" t="s">
        <v>103</v>
      </c>
      <c r="C55" s="29" t="s">
        <v>18</v>
      </c>
      <c r="D55" s="30">
        <v>1</v>
      </c>
      <c r="E55" s="31">
        <v>165</v>
      </c>
      <c r="F55" s="31">
        <v>160</v>
      </c>
      <c r="G55" s="31">
        <v>151</v>
      </c>
      <c r="H55" s="32">
        <f t="shared" ref="H55" si="26">(G55+F55+E55)/3</f>
        <v>158.66666666666666</v>
      </c>
      <c r="I55" s="33">
        <f t="shared" si="23"/>
        <v>7.0945988845975876</v>
      </c>
      <c r="J55" s="34">
        <f t="shared" si="24"/>
        <v>4.4713858516371348</v>
      </c>
      <c r="K55" s="35">
        <v>158.66999999999999</v>
      </c>
      <c r="L55" s="35">
        <f t="shared" si="25"/>
        <v>158.66999999999999</v>
      </c>
    </row>
    <row r="56" spans="1:12" ht="56.25" customHeight="1" x14ac:dyDescent="0.2">
      <c r="A56" s="28">
        <v>49</v>
      </c>
      <c r="B56" s="30" t="s">
        <v>71</v>
      </c>
      <c r="C56" s="29" t="s">
        <v>18</v>
      </c>
      <c r="D56" s="30">
        <v>1</v>
      </c>
      <c r="E56" s="31">
        <v>1117</v>
      </c>
      <c r="F56" s="31">
        <v>1067</v>
      </c>
      <c r="G56" s="31">
        <v>858</v>
      </c>
      <c r="H56" s="32">
        <f t="shared" ref="H56:H63" si="27">(G56+F56+E56)/3</f>
        <v>1014</v>
      </c>
      <c r="I56" s="33">
        <f t="shared" ref="I56:I63" si="28">SQRT(((SUM((POWER(G56-H56,2)),(POWER(F56-H56,2)),(POWER(E56-H56,2)))/(COLUMNS(E56:G56)-1))))</f>
        <v>137.39359519278909</v>
      </c>
      <c r="J56" s="34">
        <f t="shared" ref="J56:J63" si="29">I56/H56*100</f>
        <v>13.549664220196163</v>
      </c>
      <c r="K56" s="35">
        <v>1014</v>
      </c>
      <c r="L56" s="35">
        <f t="shared" ref="L56:L63" si="30">D56*K56</f>
        <v>1014</v>
      </c>
    </row>
    <row r="57" spans="1:12" ht="56.25" customHeight="1" x14ac:dyDescent="0.2">
      <c r="A57" s="28">
        <v>50</v>
      </c>
      <c r="B57" s="30" t="s">
        <v>102</v>
      </c>
      <c r="C57" s="29" t="s">
        <v>18</v>
      </c>
      <c r="D57" s="30">
        <v>1</v>
      </c>
      <c r="E57" s="31">
        <v>1069</v>
      </c>
      <c r="F57" s="31">
        <v>1019</v>
      </c>
      <c r="G57" s="31">
        <v>807</v>
      </c>
      <c r="H57" s="32">
        <f t="shared" si="27"/>
        <v>965</v>
      </c>
      <c r="I57" s="33">
        <f t="shared" si="28"/>
        <v>139.09708839512064</v>
      </c>
      <c r="J57" s="34">
        <f t="shared" si="29"/>
        <v>14.414206051307838</v>
      </c>
      <c r="K57" s="35">
        <v>965</v>
      </c>
      <c r="L57" s="35">
        <f t="shared" si="30"/>
        <v>965</v>
      </c>
    </row>
    <row r="58" spans="1:12" ht="56.25" customHeight="1" x14ac:dyDescent="0.2">
      <c r="A58" s="28">
        <v>51</v>
      </c>
      <c r="B58" s="30" t="s">
        <v>72</v>
      </c>
      <c r="C58" s="29" t="s">
        <v>18</v>
      </c>
      <c r="D58" s="30">
        <v>2</v>
      </c>
      <c r="E58" s="31">
        <v>1572</v>
      </c>
      <c r="F58" s="31">
        <v>1522</v>
      </c>
      <c r="G58" s="31">
        <v>1336</v>
      </c>
      <c r="H58" s="32">
        <f t="shared" si="27"/>
        <v>1476.6666666666667</v>
      </c>
      <c r="I58" s="33">
        <f t="shared" si="28"/>
        <v>124.35969336297566</v>
      </c>
      <c r="J58" s="34">
        <f t="shared" si="29"/>
        <v>8.4216496634069298</v>
      </c>
      <c r="K58" s="35">
        <v>1476.67</v>
      </c>
      <c r="L58" s="35">
        <f t="shared" si="30"/>
        <v>2953.34</v>
      </c>
    </row>
    <row r="59" spans="1:12" ht="56.25" customHeight="1" x14ac:dyDescent="0.2">
      <c r="A59" s="28">
        <v>52</v>
      </c>
      <c r="B59" s="30" t="s">
        <v>73</v>
      </c>
      <c r="C59" s="29" t="s">
        <v>18</v>
      </c>
      <c r="D59" s="30">
        <v>1</v>
      </c>
      <c r="E59" s="31">
        <v>677</v>
      </c>
      <c r="F59" s="31">
        <v>627</v>
      </c>
      <c r="G59" s="31">
        <v>396</v>
      </c>
      <c r="H59" s="32">
        <f t="shared" si="27"/>
        <v>566.66666666666663</v>
      </c>
      <c r="I59" s="33">
        <f t="shared" si="28"/>
        <v>149.90107849289589</v>
      </c>
      <c r="J59" s="34">
        <f t="shared" si="29"/>
        <v>26.453131498746334</v>
      </c>
      <c r="K59" s="35">
        <v>566.66999999999996</v>
      </c>
      <c r="L59" s="35">
        <f t="shared" si="30"/>
        <v>566.66999999999996</v>
      </c>
    </row>
    <row r="60" spans="1:12" ht="56.25" customHeight="1" x14ac:dyDescent="0.2">
      <c r="A60" s="28">
        <v>53</v>
      </c>
      <c r="B60" s="47" t="s">
        <v>67</v>
      </c>
      <c r="C60" s="29" t="s">
        <v>18</v>
      </c>
      <c r="D60" s="30">
        <v>1</v>
      </c>
      <c r="E60" s="31">
        <v>1895</v>
      </c>
      <c r="F60" s="31">
        <v>1845</v>
      </c>
      <c r="G60" s="31">
        <v>1675</v>
      </c>
      <c r="H60" s="32">
        <f t="shared" si="27"/>
        <v>1805</v>
      </c>
      <c r="I60" s="33">
        <f t="shared" si="28"/>
        <v>115.32562594670796</v>
      </c>
      <c r="J60" s="34">
        <f t="shared" si="29"/>
        <v>6.3892313543882526</v>
      </c>
      <c r="K60" s="35">
        <v>1805</v>
      </c>
      <c r="L60" s="35">
        <f t="shared" si="30"/>
        <v>1805</v>
      </c>
    </row>
    <row r="61" spans="1:12" ht="56.25" customHeight="1" x14ac:dyDescent="0.2">
      <c r="A61" s="28">
        <v>54</v>
      </c>
      <c r="B61" s="30" t="s">
        <v>74</v>
      </c>
      <c r="C61" s="29" t="s">
        <v>18</v>
      </c>
      <c r="D61" s="30">
        <v>1</v>
      </c>
      <c r="E61" s="31">
        <v>2003</v>
      </c>
      <c r="F61" s="31">
        <v>1953</v>
      </c>
      <c r="G61" s="31">
        <v>1788</v>
      </c>
      <c r="H61" s="32">
        <f t="shared" si="27"/>
        <v>1914.6666666666667</v>
      </c>
      <c r="I61" s="33">
        <f t="shared" si="28"/>
        <v>112.50925887825113</v>
      </c>
      <c r="J61" s="34">
        <f t="shared" si="29"/>
        <v>5.8761799553404135</v>
      </c>
      <c r="K61" s="35">
        <v>1914.67</v>
      </c>
      <c r="L61" s="35">
        <f t="shared" si="30"/>
        <v>1914.67</v>
      </c>
    </row>
    <row r="62" spans="1:12" ht="56.25" customHeight="1" thickBot="1" x14ac:dyDescent="0.25">
      <c r="A62" s="28">
        <v>55</v>
      </c>
      <c r="B62" s="48" t="s">
        <v>75</v>
      </c>
      <c r="C62" s="29" t="s">
        <v>18</v>
      </c>
      <c r="D62" s="30">
        <v>1</v>
      </c>
      <c r="E62" s="31">
        <v>1675</v>
      </c>
      <c r="F62" s="31">
        <v>1625</v>
      </c>
      <c r="G62" s="31">
        <v>1444</v>
      </c>
      <c r="H62" s="32">
        <f t="shared" si="27"/>
        <v>1581.3333333333333</v>
      </c>
      <c r="I62" s="33">
        <f t="shared" si="28"/>
        <v>121.5332601937977</v>
      </c>
      <c r="J62" s="34">
        <f t="shared" si="29"/>
        <v>7.6854928453076123</v>
      </c>
      <c r="K62" s="35">
        <v>1581.33</v>
      </c>
      <c r="L62" s="35">
        <f t="shared" si="30"/>
        <v>1581.33</v>
      </c>
    </row>
    <row r="63" spans="1:12" ht="56.25" customHeight="1" thickBot="1" x14ac:dyDescent="0.25">
      <c r="A63" s="28">
        <v>56</v>
      </c>
      <c r="B63" s="49" t="s">
        <v>68</v>
      </c>
      <c r="C63" s="29" t="s">
        <v>18</v>
      </c>
      <c r="D63" s="30">
        <v>1</v>
      </c>
      <c r="E63" s="31">
        <v>1601</v>
      </c>
      <c r="F63" s="31">
        <v>1551</v>
      </c>
      <c r="G63" s="31">
        <v>1366</v>
      </c>
      <c r="H63" s="32">
        <f t="shared" si="27"/>
        <v>1506</v>
      </c>
      <c r="I63" s="33">
        <f t="shared" si="28"/>
        <v>123.79418403139947</v>
      </c>
      <c r="J63" s="34">
        <f t="shared" si="29"/>
        <v>8.2200653407303754</v>
      </c>
      <c r="K63" s="35">
        <v>1506</v>
      </c>
      <c r="L63" s="35">
        <f t="shared" si="30"/>
        <v>1506</v>
      </c>
    </row>
    <row r="64" spans="1:12" ht="56.25" customHeight="1" x14ac:dyDescent="0.2">
      <c r="A64" s="28">
        <v>57</v>
      </c>
      <c r="B64" s="30" t="s">
        <v>69</v>
      </c>
      <c r="C64" s="29" t="s">
        <v>18</v>
      </c>
      <c r="D64" s="30">
        <v>1</v>
      </c>
      <c r="E64" s="31">
        <v>1085</v>
      </c>
      <c r="F64" s="31">
        <v>1035</v>
      </c>
      <c r="G64" s="31">
        <v>824</v>
      </c>
      <c r="H64" s="32">
        <f t="shared" ref="H64:H90" si="31">(G64+F64+E64)/3</f>
        <v>981.33333333333337</v>
      </c>
      <c r="I64" s="33">
        <f t="shared" ref="I64:I90" si="32">SQRT(((SUM((POWER(G64-H64,2)),(POWER(F64-H64,2)),(POWER(E64-H64,2)))/(COLUMNS(E64:G64)-1))))</f>
        <v>138.52917863516456</v>
      </c>
      <c r="J64" s="34">
        <f t="shared" ref="J64:J90" si="33">I64/H64*100</f>
        <v>14.116424453311605</v>
      </c>
      <c r="K64" s="35">
        <v>981.33</v>
      </c>
      <c r="L64" s="35">
        <f t="shared" ref="L64:L90" si="34">D64*K64</f>
        <v>981.33</v>
      </c>
    </row>
    <row r="65" spans="1:12" ht="56.25" customHeight="1" x14ac:dyDescent="0.2">
      <c r="A65" s="28">
        <v>58</v>
      </c>
      <c r="B65" s="30" t="s">
        <v>70</v>
      </c>
      <c r="C65" s="29" t="s">
        <v>18</v>
      </c>
      <c r="D65" s="30">
        <v>1</v>
      </c>
      <c r="E65" s="31">
        <v>733</v>
      </c>
      <c r="F65" s="31">
        <v>683</v>
      </c>
      <c r="G65" s="31">
        <v>455</v>
      </c>
      <c r="H65" s="32">
        <f t="shared" si="31"/>
        <v>623.66666666666663</v>
      </c>
      <c r="I65" s="33">
        <f t="shared" si="32"/>
        <v>148.19356711184642</v>
      </c>
      <c r="J65" s="34">
        <f t="shared" si="33"/>
        <v>23.761662284101511</v>
      </c>
      <c r="K65" s="35">
        <v>623.66999999999996</v>
      </c>
      <c r="L65" s="35">
        <f t="shared" si="34"/>
        <v>623.66999999999996</v>
      </c>
    </row>
    <row r="66" spans="1:12" ht="56.25" customHeight="1" x14ac:dyDescent="0.2">
      <c r="A66" s="28">
        <v>59</v>
      </c>
      <c r="B66" s="30" t="s">
        <v>76</v>
      </c>
      <c r="C66" s="29" t="s">
        <v>18</v>
      </c>
      <c r="D66" s="30">
        <v>1</v>
      </c>
      <c r="E66" s="31">
        <v>1030</v>
      </c>
      <c r="F66" s="31">
        <v>980</v>
      </c>
      <c r="G66" s="31">
        <v>766</v>
      </c>
      <c r="H66" s="32">
        <f t="shared" si="31"/>
        <v>925.33333333333337</v>
      </c>
      <c r="I66" s="33">
        <f t="shared" si="32"/>
        <v>140.23313921228939</v>
      </c>
      <c r="J66" s="34">
        <f t="shared" si="33"/>
        <v>15.154878156947699</v>
      </c>
      <c r="K66" s="35">
        <v>925.33</v>
      </c>
      <c r="L66" s="35">
        <f t="shared" si="34"/>
        <v>925.33</v>
      </c>
    </row>
    <row r="67" spans="1:12" ht="56.25" customHeight="1" x14ac:dyDescent="0.2">
      <c r="A67" s="28">
        <v>60</v>
      </c>
      <c r="B67" s="30" t="s">
        <v>77</v>
      </c>
      <c r="C67" s="29" t="s">
        <v>18</v>
      </c>
      <c r="D67" s="30">
        <v>1</v>
      </c>
      <c r="E67" s="31">
        <v>1543</v>
      </c>
      <c r="F67" s="31">
        <v>1493</v>
      </c>
      <c r="G67" s="31">
        <v>1305</v>
      </c>
      <c r="H67" s="32">
        <f t="shared" si="31"/>
        <v>1447</v>
      </c>
      <c r="I67" s="33">
        <f t="shared" si="32"/>
        <v>125.49103553640794</v>
      </c>
      <c r="J67" s="34">
        <f t="shared" si="33"/>
        <v>8.6724972727303342</v>
      </c>
      <c r="K67" s="35">
        <v>1447</v>
      </c>
      <c r="L67" s="35">
        <f t="shared" si="34"/>
        <v>1447</v>
      </c>
    </row>
    <row r="68" spans="1:12" ht="56.25" customHeight="1" x14ac:dyDescent="0.2">
      <c r="A68" s="28">
        <v>61</v>
      </c>
      <c r="B68" s="30" t="s">
        <v>78</v>
      </c>
      <c r="C68" s="29" t="s">
        <v>18</v>
      </c>
      <c r="D68" s="30">
        <v>1</v>
      </c>
      <c r="E68" s="31">
        <v>1614</v>
      </c>
      <c r="F68" s="31">
        <v>1564</v>
      </c>
      <c r="G68" s="31">
        <v>1380</v>
      </c>
      <c r="H68" s="32">
        <f t="shared" si="31"/>
        <v>1519.3333333333333</v>
      </c>
      <c r="I68" s="33">
        <f t="shared" si="32"/>
        <v>123.22878451617274</v>
      </c>
      <c r="J68" s="34">
        <f t="shared" si="33"/>
        <v>8.1107142068564766</v>
      </c>
      <c r="K68" s="35">
        <v>1519.33</v>
      </c>
      <c r="L68" s="35">
        <f t="shared" si="34"/>
        <v>1519.33</v>
      </c>
    </row>
    <row r="69" spans="1:12" ht="56.25" customHeight="1" x14ac:dyDescent="0.2">
      <c r="A69" s="28">
        <v>62</v>
      </c>
      <c r="B69" s="30" t="s">
        <v>79</v>
      </c>
      <c r="C69" s="29" t="s">
        <v>18</v>
      </c>
      <c r="D69" s="30">
        <v>1</v>
      </c>
      <c r="E69" s="31">
        <v>615</v>
      </c>
      <c r="F69" s="31">
        <v>565</v>
      </c>
      <c r="G69" s="31">
        <v>331</v>
      </c>
      <c r="H69" s="32">
        <f t="shared" si="31"/>
        <v>503.66666666666669</v>
      </c>
      <c r="I69" s="33">
        <f t="shared" si="32"/>
        <v>151.60914660182391</v>
      </c>
      <c r="J69" s="34">
        <f t="shared" si="33"/>
        <v>30.101088008303883</v>
      </c>
      <c r="K69" s="35">
        <v>503.67</v>
      </c>
      <c r="L69" s="35">
        <f t="shared" si="34"/>
        <v>503.67</v>
      </c>
    </row>
    <row r="70" spans="1:12" ht="56.25" customHeight="1" x14ac:dyDescent="0.2">
      <c r="A70" s="28">
        <v>63</v>
      </c>
      <c r="B70" s="30" t="s">
        <v>80</v>
      </c>
      <c r="C70" s="29" t="s">
        <v>18</v>
      </c>
      <c r="D70" s="30">
        <v>1</v>
      </c>
      <c r="E70" s="31">
        <v>1456</v>
      </c>
      <c r="F70" s="31">
        <v>1406</v>
      </c>
      <c r="G70" s="31">
        <v>1214</v>
      </c>
      <c r="H70" s="32">
        <f t="shared" si="31"/>
        <v>1358.6666666666667</v>
      </c>
      <c r="I70" s="33">
        <f t="shared" si="32"/>
        <v>127.75497381054616</v>
      </c>
      <c r="J70" s="34">
        <f t="shared" si="33"/>
        <v>9.4029666690784701</v>
      </c>
      <c r="K70" s="35">
        <v>1358.67</v>
      </c>
      <c r="L70" s="35">
        <f t="shared" si="34"/>
        <v>1358.67</v>
      </c>
    </row>
    <row r="71" spans="1:12" ht="56.25" customHeight="1" x14ac:dyDescent="0.2">
      <c r="A71" s="28">
        <v>64</v>
      </c>
      <c r="B71" s="30" t="s">
        <v>81</v>
      </c>
      <c r="C71" s="29" t="s">
        <v>18</v>
      </c>
      <c r="D71" s="30">
        <v>1</v>
      </c>
      <c r="E71" s="31">
        <v>1020</v>
      </c>
      <c r="F71" s="31">
        <v>970</v>
      </c>
      <c r="G71" s="31">
        <v>756</v>
      </c>
      <c r="H71" s="32">
        <f t="shared" si="31"/>
        <v>915.33333333333337</v>
      </c>
      <c r="I71" s="33">
        <f t="shared" si="32"/>
        <v>140.23313921228939</v>
      </c>
      <c r="J71" s="34">
        <f t="shared" si="33"/>
        <v>15.32044492486774</v>
      </c>
      <c r="K71" s="35">
        <v>915.33</v>
      </c>
      <c r="L71" s="35">
        <f t="shared" si="34"/>
        <v>915.33</v>
      </c>
    </row>
    <row r="72" spans="1:12" ht="56.25" customHeight="1" x14ac:dyDescent="0.2">
      <c r="A72" s="28">
        <v>65</v>
      </c>
      <c r="B72" s="30" t="s">
        <v>82</v>
      </c>
      <c r="C72" s="29" t="s">
        <v>18</v>
      </c>
      <c r="D72" s="30">
        <v>1</v>
      </c>
      <c r="E72" s="31">
        <v>681</v>
      </c>
      <c r="F72" s="31">
        <v>631</v>
      </c>
      <c r="G72" s="31">
        <v>400</v>
      </c>
      <c r="H72" s="32">
        <f t="shared" si="31"/>
        <v>570.66666666666663</v>
      </c>
      <c r="I72" s="33">
        <f t="shared" si="32"/>
        <v>149.90107849289589</v>
      </c>
      <c r="J72" s="34">
        <f t="shared" si="33"/>
        <v>26.267712352727084</v>
      </c>
      <c r="K72" s="35">
        <v>570.66999999999996</v>
      </c>
      <c r="L72" s="35">
        <f t="shared" si="34"/>
        <v>570.66999999999996</v>
      </c>
    </row>
    <row r="73" spans="1:12" ht="56.25" customHeight="1" x14ac:dyDescent="0.2">
      <c r="A73" s="28">
        <v>66</v>
      </c>
      <c r="B73" s="30" t="s">
        <v>83</v>
      </c>
      <c r="C73" s="29" t="s">
        <v>18</v>
      </c>
      <c r="D73" s="30">
        <v>1</v>
      </c>
      <c r="E73" s="31">
        <v>899</v>
      </c>
      <c r="F73" s="31">
        <v>849</v>
      </c>
      <c r="G73" s="31">
        <v>629</v>
      </c>
      <c r="H73" s="32">
        <f t="shared" si="31"/>
        <v>792.33333333333337</v>
      </c>
      <c r="I73" s="33">
        <f t="shared" si="32"/>
        <v>143.64307617610163</v>
      </c>
      <c r="J73" s="34">
        <f t="shared" si="33"/>
        <v>18.129121940610219</v>
      </c>
      <c r="K73" s="35">
        <v>792.33</v>
      </c>
      <c r="L73" s="35">
        <f t="shared" si="34"/>
        <v>792.33</v>
      </c>
    </row>
    <row r="74" spans="1:12" ht="56.25" customHeight="1" x14ac:dyDescent="0.2">
      <c r="A74" s="28">
        <v>67</v>
      </c>
      <c r="B74" s="30" t="s">
        <v>84</v>
      </c>
      <c r="C74" s="29" t="s">
        <v>18</v>
      </c>
      <c r="D74" s="30">
        <v>1</v>
      </c>
      <c r="E74" s="31">
        <v>1227</v>
      </c>
      <c r="F74" s="31">
        <v>1177</v>
      </c>
      <c r="G74" s="31">
        <v>973</v>
      </c>
      <c r="H74" s="32">
        <f t="shared" si="31"/>
        <v>1125.6666666666667</v>
      </c>
      <c r="I74" s="33">
        <f t="shared" si="32"/>
        <v>134.55606018806188</v>
      </c>
      <c r="J74" s="34">
        <f t="shared" si="33"/>
        <v>11.95345515440289</v>
      </c>
      <c r="K74" s="35">
        <v>1125.67</v>
      </c>
      <c r="L74" s="35">
        <f t="shared" si="34"/>
        <v>1125.67</v>
      </c>
    </row>
    <row r="75" spans="1:12" ht="56.25" customHeight="1" x14ac:dyDescent="0.2">
      <c r="A75" s="28">
        <v>68</v>
      </c>
      <c r="B75" s="30" t="s">
        <v>85</v>
      </c>
      <c r="C75" s="29" t="s">
        <v>18</v>
      </c>
      <c r="D75" s="30">
        <v>1</v>
      </c>
      <c r="E75" s="31">
        <v>913</v>
      </c>
      <c r="F75" s="31">
        <v>863</v>
      </c>
      <c r="G75" s="31">
        <v>644</v>
      </c>
      <c r="H75" s="32">
        <f t="shared" si="31"/>
        <v>806.66666666666663</v>
      </c>
      <c r="I75" s="33">
        <f t="shared" si="32"/>
        <v>143.07457263026626</v>
      </c>
      <c r="J75" s="34">
        <f t="shared" si="33"/>
        <v>17.736517268214826</v>
      </c>
      <c r="K75" s="35">
        <v>806.67</v>
      </c>
      <c r="L75" s="35">
        <f t="shared" si="34"/>
        <v>806.67</v>
      </c>
    </row>
    <row r="76" spans="1:12" ht="56.25" customHeight="1" x14ac:dyDescent="0.2">
      <c r="A76" s="28">
        <v>69</v>
      </c>
      <c r="B76" s="30" t="s">
        <v>86</v>
      </c>
      <c r="C76" s="29" t="s">
        <v>18</v>
      </c>
      <c r="D76" s="30">
        <v>2</v>
      </c>
      <c r="E76" s="31">
        <v>815</v>
      </c>
      <c r="F76" s="31">
        <v>765</v>
      </c>
      <c r="G76" s="31">
        <v>541</v>
      </c>
      <c r="H76" s="32">
        <f t="shared" si="31"/>
        <v>707</v>
      </c>
      <c r="I76" s="33">
        <f t="shared" si="32"/>
        <v>145.91778507090902</v>
      </c>
      <c r="J76" s="34">
        <f t="shared" si="33"/>
        <v>20.639007789378926</v>
      </c>
      <c r="K76" s="35">
        <v>707</v>
      </c>
      <c r="L76" s="35">
        <f t="shared" si="34"/>
        <v>1414</v>
      </c>
    </row>
    <row r="77" spans="1:12" ht="56.25" customHeight="1" x14ac:dyDescent="0.2">
      <c r="A77" s="28">
        <v>70</v>
      </c>
      <c r="B77" s="47" t="s">
        <v>87</v>
      </c>
      <c r="C77" s="29" t="s">
        <v>18</v>
      </c>
      <c r="D77" s="30">
        <v>1</v>
      </c>
      <c r="E77" s="31">
        <v>1413</v>
      </c>
      <c r="F77" s="31">
        <v>1363</v>
      </c>
      <c r="G77" s="31">
        <v>1169</v>
      </c>
      <c r="H77" s="32">
        <f t="shared" si="31"/>
        <v>1315</v>
      </c>
      <c r="I77" s="33">
        <f t="shared" si="32"/>
        <v>128.8875478857442</v>
      </c>
      <c r="J77" s="34">
        <f t="shared" si="33"/>
        <v>9.8013344399805469</v>
      </c>
      <c r="K77" s="35">
        <v>1315</v>
      </c>
      <c r="L77" s="35">
        <f t="shared" si="34"/>
        <v>1315</v>
      </c>
    </row>
    <row r="78" spans="1:12" ht="56.25" customHeight="1" x14ac:dyDescent="0.2">
      <c r="A78" s="28">
        <v>71</v>
      </c>
      <c r="B78" s="30" t="s">
        <v>88</v>
      </c>
      <c r="C78" s="29" t="s">
        <v>18</v>
      </c>
      <c r="D78" s="30">
        <v>1</v>
      </c>
      <c r="E78" s="31">
        <v>1089</v>
      </c>
      <c r="F78" s="31">
        <v>1039</v>
      </c>
      <c r="G78" s="31">
        <v>828</v>
      </c>
      <c r="H78" s="32">
        <f t="shared" si="31"/>
        <v>985.33333333333337</v>
      </c>
      <c r="I78" s="33">
        <f t="shared" si="32"/>
        <v>138.52917863516456</v>
      </c>
      <c r="J78" s="34">
        <f t="shared" si="33"/>
        <v>14.059118264732531</v>
      </c>
      <c r="K78" s="35">
        <v>985.33</v>
      </c>
      <c r="L78" s="35">
        <f t="shared" si="34"/>
        <v>985.33</v>
      </c>
    </row>
    <row r="79" spans="1:12" ht="56.25" customHeight="1" x14ac:dyDescent="0.2">
      <c r="A79" s="28">
        <v>72</v>
      </c>
      <c r="B79" s="30" t="s">
        <v>89</v>
      </c>
      <c r="C79" s="29" t="s">
        <v>18</v>
      </c>
      <c r="D79" s="30">
        <v>1</v>
      </c>
      <c r="E79" s="31">
        <v>1185</v>
      </c>
      <c r="F79" s="31">
        <v>1135</v>
      </c>
      <c r="G79" s="31">
        <v>929</v>
      </c>
      <c r="H79" s="32">
        <f t="shared" si="31"/>
        <v>1083</v>
      </c>
      <c r="I79" s="33">
        <f t="shared" si="32"/>
        <v>135.69082503986775</v>
      </c>
      <c r="J79" s="34">
        <f t="shared" si="33"/>
        <v>12.529162053542727</v>
      </c>
      <c r="K79" s="35">
        <v>1083</v>
      </c>
      <c r="L79" s="35">
        <f t="shared" si="34"/>
        <v>1083</v>
      </c>
    </row>
    <row r="80" spans="1:12" ht="56.25" customHeight="1" x14ac:dyDescent="0.2">
      <c r="A80" s="28">
        <v>73</v>
      </c>
      <c r="B80" s="30" t="s">
        <v>90</v>
      </c>
      <c r="C80" s="29" t="s">
        <v>18</v>
      </c>
      <c r="D80" s="30">
        <v>1</v>
      </c>
      <c r="E80" s="31">
        <v>1508</v>
      </c>
      <c r="F80" s="31">
        <v>1458</v>
      </c>
      <c r="G80" s="31">
        <v>1268</v>
      </c>
      <c r="H80" s="32">
        <f t="shared" si="31"/>
        <v>1411.3333333333333</v>
      </c>
      <c r="I80" s="33">
        <f t="shared" si="32"/>
        <v>126.62279942148386</v>
      </c>
      <c r="J80" s="34">
        <f t="shared" si="33"/>
        <v>8.9718563595760887</v>
      </c>
      <c r="K80" s="35">
        <v>1411.33</v>
      </c>
      <c r="L80" s="35">
        <f t="shared" si="34"/>
        <v>1411.33</v>
      </c>
    </row>
    <row r="81" spans="1:12" ht="56.25" customHeight="1" x14ac:dyDescent="0.2">
      <c r="A81" s="28">
        <v>74</v>
      </c>
      <c r="B81" s="30" t="s">
        <v>91</v>
      </c>
      <c r="C81" s="29" t="s">
        <v>18</v>
      </c>
      <c r="D81" s="30">
        <v>1</v>
      </c>
      <c r="E81" s="31">
        <v>2601</v>
      </c>
      <c r="F81" s="31">
        <v>2551</v>
      </c>
      <c r="G81" s="31">
        <v>2416</v>
      </c>
      <c r="H81" s="32">
        <f t="shared" si="31"/>
        <v>2522.6666666666665</v>
      </c>
      <c r="I81" s="33">
        <f t="shared" si="32"/>
        <v>95.699181466370604</v>
      </c>
      <c r="J81" s="34">
        <f t="shared" si="33"/>
        <v>3.7935722040051774</v>
      </c>
      <c r="K81" s="35">
        <v>2522.67</v>
      </c>
      <c r="L81" s="35">
        <f t="shared" si="34"/>
        <v>2522.67</v>
      </c>
    </row>
    <row r="82" spans="1:12" ht="56.25" customHeight="1" x14ac:dyDescent="0.2">
      <c r="A82" s="28">
        <v>75</v>
      </c>
      <c r="B82" s="30" t="s">
        <v>92</v>
      </c>
      <c r="C82" s="29" t="s">
        <v>18</v>
      </c>
      <c r="D82" s="30">
        <v>1</v>
      </c>
      <c r="E82" s="31">
        <v>830</v>
      </c>
      <c r="F82" s="31">
        <v>780</v>
      </c>
      <c r="G82" s="31">
        <v>556</v>
      </c>
      <c r="H82" s="32">
        <f t="shared" si="31"/>
        <v>722</v>
      </c>
      <c r="I82" s="33">
        <f t="shared" si="32"/>
        <v>145.91778507090902</v>
      </c>
      <c r="J82" s="34">
        <f t="shared" si="33"/>
        <v>20.210219538907069</v>
      </c>
      <c r="K82" s="35">
        <v>722</v>
      </c>
      <c r="L82" s="35">
        <f t="shared" si="34"/>
        <v>722</v>
      </c>
    </row>
    <row r="83" spans="1:12" ht="56.25" customHeight="1" x14ac:dyDescent="0.2">
      <c r="A83" s="28">
        <v>76</v>
      </c>
      <c r="B83" s="30" t="s">
        <v>93</v>
      </c>
      <c r="C83" s="29" t="s">
        <v>18</v>
      </c>
      <c r="D83" s="30">
        <v>1</v>
      </c>
      <c r="E83" s="31">
        <v>845</v>
      </c>
      <c r="F83" s="31">
        <v>795</v>
      </c>
      <c r="G83" s="31">
        <v>572</v>
      </c>
      <c r="H83" s="32">
        <f t="shared" si="31"/>
        <v>737.33333333333337</v>
      </c>
      <c r="I83" s="33">
        <f t="shared" si="32"/>
        <v>145.34900527122068</v>
      </c>
      <c r="J83" s="34">
        <f t="shared" si="33"/>
        <v>19.712794566621248</v>
      </c>
      <c r="K83" s="35">
        <v>737.33</v>
      </c>
      <c r="L83" s="35">
        <f t="shared" si="34"/>
        <v>737.33</v>
      </c>
    </row>
    <row r="84" spans="1:12" ht="56.25" customHeight="1" x14ac:dyDescent="0.2">
      <c r="A84" s="28">
        <v>77</v>
      </c>
      <c r="B84" s="30" t="s">
        <v>94</v>
      </c>
      <c r="C84" s="29" t="s">
        <v>18</v>
      </c>
      <c r="D84" s="30">
        <v>1</v>
      </c>
      <c r="E84" s="31">
        <v>1882</v>
      </c>
      <c r="F84" s="31">
        <v>1832</v>
      </c>
      <c r="G84" s="31">
        <v>1661</v>
      </c>
      <c r="H84" s="32">
        <f t="shared" si="31"/>
        <v>1791.6666666666667</v>
      </c>
      <c r="I84" s="33">
        <f t="shared" si="32"/>
        <v>115.88931500933697</v>
      </c>
      <c r="J84" s="34">
        <f t="shared" si="33"/>
        <v>6.468240837730435</v>
      </c>
      <c r="K84" s="35">
        <v>1791.67</v>
      </c>
      <c r="L84" s="35">
        <f t="shared" si="34"/>
        <v>1791.67</v>
      </c>
    </row>
    <row r="85" spans="1:12" ht="56.25" customHeight="1" x14ac:dyDescent="0.2">
      <c r="A85" s="28">
        <v>78</v>
      </c>
      <c r="B85" s="30" t="s">
        <v>95</v>
      </c>
      <c r="C85" s="29" t="s">
        <v>18</v>
      </c>
      <c r="D85" s="30">
        <v>1</v>
      </c>
      <c r="E85" s="31">
        <v>1433</v>
      </c>
      <c r="F85" s="31">
        <v>1383</v>
      </c>
      <c r="G85" s="31">
        <v>1190</v>
      </c>
      <c r="H85" s="32">
        <f t="shared" si="31"/>
        <v>1335.3333333333333</v>
      </c>
      <c r="I85" s="33">
        <f t="shared" si="32"/>
        <v>128.32121154872772</v>
      </c>
      <c r="J85" s="34">
        <f t="shared" si="33"/>
        <v>9.6096763516271384</v>
      </c>
      <c r="K85" s="35">
        <v>1335.33</v>
      </c>
      <c r="L85" s="35">
        <f t="shared" si="34"/>
        <v>1335.33</v>
      </c>
    </row>
    <row r="86" spans="1:12" ht="56.25" customHeight="1" x14ac:dyDescent="0.2">
      <c r="A86" s="28">
        <v>79</v>
      </c>
      <c r="B86" s="30" t="s">
        <v>96</v>
      </c>
      <c r="C86" s="29" t="s">
        <v>18</v>
      </c>
      <c r="D86" s="30">
        <v>1</v>
      </c>
      <c r="E86" s="31">
        <v>981</v>
      </c>
      <c r="F86" s="31">
        <v>931</v>
      </c>
      <c r="G86" s="31">
        <v>715</v>
      </c>
      <c r="H86" s="32">
        <f t="shared" si="31"/>
        <v>875.66666666666663</v>
      </c>
      <c r="I86" s="33">
        <f t="shared" si="32"/>
        <v>141.36949222987727</v>
      </c>
      <c r="J86" s="34">
        <f t="shared" si="33"/>
        <v>16.144213044904141</v>
      </c>
      <c r="K86" s="35">
        <v>875.67</v>
      </c>
      <c r="L86" s="35">
        <f t="shared" si="34"/>
        <v>875.67</v>
      </c>
    </row>
    <row r="87" spans="1:12" ht="56.25" customHeight="1" x14ac:dyDescent="0.2">
      <c r="A87" s="28">
        <v>80</v>
      </c>
      <c r="B87" s="30" t="s">
        <v>97</v>
      </c>
      <c r="C87" s="29" t="s">
        <v>18</v>
      </c>
      <c r="D87" s="30">
        <v>2</v>
      </c>
      <c r="E87" s="31">
        <v>2507</v>
      </c>
      <c r="F87" s="31">
        <v>2457</v>
      </c>
      <c r="G87" s="31">
        <v>2317</v>
      </c>
      <c r="H87" s="32">
        <f t="shared" si="31"/>
        <v>2427</v>
      </c>
      <c r="I87" s="33">
        <f t="shared" si="32"/>
        <v>98.488578017961046</v>
      </c>
      <c r="J87" s="34">
        <f t="shared" si="33"/>
        <v>4.0580378252147113</v>
      </c>
      <c r="K87" s="35">
        <v>2427</v>
      </c>
      <c r="L87" s="35">
        <f t="shared" si="34"/>
        <v>4854</v>
      </c>
    </row>
    <row r="88" spans="1:12" ht="56.25" customHeight="1" x14ac:dyDescent="0.2">
      <c r="A88" s="28">
        <v>81</v>
      </c>
      <c r="B88" s="30" t="s">
        <v>98</v>
      </c>
      <c r="C88" s="29" t="s">
        <v>18</v>
      </c>
      <c r="D88" s="30">
        <v>1</v>
      </c>
      <c r="E88" s="31">
        <v>1307</v>
      </c>
      <c r="F88" s="31">
        <v>1257</v>
      </c>
      <c r="G88" s="31">
        <v>1057</v>
      </c>
      <c r="H88" s="32">
        <f t="shared" si="31"/>
        <v>1207</v>
      </c>
      <c r="I88" s="33">
        <f t="shared" si="32"/>
        <v>132.28756555322954</v>
      </c>
      <c r="J88" s="34">
        <f t="shared" si="33"/>
        <v>10.96003028610021</v>
      </c>
      <c r="K88" s="35">
        <v>1207</v>
      </c>
      <c r="L88" s="35">
        <f t="shared" si="34"/>
        <v>1207</v>
      </c>
    </row>
    <row r="89" spans="1:12" ht="56.25" customHeight="1" x14ac:dyDescent="0.2">
      <c r="A89" s="28">
        <v>82</v>
      </c>
      <c r="B89" s="47" t="s">
        <v>99</v>
      </c>
      <c r="C89" s="29" t="s">
        <v>18</v>
      </c>
      <c r="D89" s="30">
        <v>1</v>
      </c>
      <c r="E89" s="31">
        <v>826</v>
      </c>
      <c r="F89" s="31">
        <v>776</v>
      </c>
      <c r="G89" s="31">
        <v>552</v>
      </c>
      <c r="H89" s="32">
        <f t="shared" si="31"/>
        <v>718</v>
      </c>
      <c r="I89" s="33">
        <f t="shared" si="32"/>
        <v>145.91778507090902</v>
      </c>
      <c r="J89" s="34">
        <f t="shared" si="33"/>
        <v>20.322811291212954</v>
      </c>
      <c r="K89" s="35">
        <v>718</v>
      </c>
      <c r="L89" s="35">
        <f t="shared" si="34"/>
        <v>718</v>
      </c>
    </row>
    <row r="90" spans="1:12" ht="56.25" customHeight="1" x14ac:dyDescent="0.2">
      <c r="A90" s="28">
        <v>83</v>
      </c>
      <c r="B90" s="30" t="s">
        <v>100</v>
      </c>
      <c r="C90" s="29" t="s">
        <v>18</v>
      </c>
      <c r="D90" s="30">
        <v>1</v>
      </c>
      <c r="E90" s="31">
        <v>944</v>
      </c>
      <c r="F90" s="31">
        <v>894</v>
      </c>
      <c r="G90" s="31">
        <v>676</v>
      </c>
      <c r="H90" s="32">
        <f t="shared" si="31"/>
        <v>838</v>
      </c>
      <c r="I90" s="33">
        <f t="shared" si="32"/>
        <v>142.50614021858848</v>
      </c>
      <c r="J90" s="34">
        <f t="shared" si="33"/>
        <v>17.005505992671658</v>
      </c>
      <c r="K90" s="35">
        <v>838</v>
      </c>
      <c r="L90" s="35">
        <f t="shared" si="34"/>
        <v>838</v>
      </c>
    </row>
    <row r="91" spans="1:12" s="2" customFormat="1" ht="17.25" customHeight="1" x14ac:dyDescent="0.25">
      <c r="A91" s="7"/>
      <c r="B91" s="41"/>
      <c r="C91" s="50" t="s">
        <v>13</v>
      </c>
      <c r="D91" s="51"/>
      <c r="E91" s="42"/>
      <c r="F91" s="43"/>
      <c r="G91" s="43"/>
      <c r="H91" s="42"/>
      <c r="I91" s="42"/>
      <c r="J91" s="42"/>
      <c r="K91" s="44"/>
      <c r="L91" s="46">
        <f>SUM(L8:L90)</f>
        <v>130000.70999999998</v>
      </c>
    </row>
    <row r="92" spans="1:12" s="2" customFormat="1" ht="17.25" customHeight="1" x14ac:dyDescent="0.25">
      <c r="A92" s="7"/>
      <c r="B92" s="21"/>
      <c r="C92" s="7"/>
      <c r="D92" s="20"/>
      <c r="E92" s="20"/>
      <c r="F92" s="20"/>
      <c r="G92" s="20"/>
      <c r="H92" s="7"/>
      <c r="I92" s="7"/>
      <c r="J92" s="7"/>
      <c r="K92" s="7"/>
    </row>
    <row r="93" spans="1:12" s="3" customFormat="1" ht="26.25" customHeight="1" x14ac:dyDescent="0.2">
      <c r="A93" s="20" t="s">
        <v>10</v>
      </c>
      <c r="B93" s="22"/>
      <c r="C93" s="20"/>
      <c r="D93" s="25"/>
      <c r="E93" s="25"/>
      <c r="F93" s="25"/>
      <c r="G93" s="25"/>
      <c r="H93" s="8"/>
      <c r="I93" s="9"/>
      <c r="J93" s="10"/>
      <c r="K93" s="10"/>
    </row>
    <row r="94" spans="1:12" ht="23.25" customHeight="1" x14ac:dyDescent="0.2">
      <c r="A94" s="58" t="s">
        <v>105</v>
      </c>
      <c r="B94" s="58"/>
      <c r="C94" s="58" t="s">
        <v>104</v>
      </c>
      <c r="D94" s="58"/>
      <c r="E94" s="58"/>
      <c r="F94" s="11"/>
      <c r="G94" s="11"/>
      <c r="H94" s="11"/>
      <c r="I94" s="11"/>
      <c r="J94" s="11"/>
      <c r="K94" s="11"/>
    </row>
    <row r="95" spans="1:12" ht="23.25" customHeight="1" x14ac:dyDescent="0.2">
      <c r="A95" s="11"/>
      <c r="B95" s="19"/>
      <c r="C95" s="11"/>
      <c r="E95" s="14"/>
      <c r="F95" s="15"/>
      <c r="G95" s="16"/>
      <c r="H95" s="11"/>
      <c r="I95" s="11"/>
      <c r="J95" s="11"/>
      <c r="K95" s="11"/>
    </row>
    <row r="96" spans="1:12" s="4" customFormat="1" x14ac:dyDescent="0.2">
      <c r="A96" s="57"/>
      <c r="B96" s="57"/>
      <c r="C96" s="57"/>
      <c r="D96" s="12"/>
      <c r="E96" s="12"/>
      <c r="F96" s="12"/>
      <c r="G96" s="12"/>
      <c r="H96" s="18"/>
      <c r="I96" s="17"/>
      <c r="J96" s="17"/>
      <c r="K96" s="17"/>
    </row>
    <row r="98" spans="5:5" x14ac:dyDescent="0.2">
      <c r="E98" s="13"/>
    </row>
  </sheetData>
  <mergeCells count="17">
    <mergeCell ref="A1:K1"/>
    <mergeCell ref="A5:K5"/>
    <mergeCell ref="A6:A7"/>
    <mergeCell ref="B6:B7"/>
    <mergeCell ref="C6:C7"/>
    <mergeCell ref="D6:D7"/>
    <mergeCell ref="E6:G6"/>
    <mergeCell ref="H6:J6"/>
    <mergeCell ref="A2:K2"/>
    <mergeCell ref="A3:K3"/>
    <mergeCell ref="C91:D91"/>
    <mergeCell ref="A4:L4"/>
    <mergeCell ref="K6:K7"/>
    <mergeCell ref="L6:L7"/>
    <mergeCell ref="A96:C96"/>
    <mergeCell ref="A94:B94"/>
    <mergeCell ref="C94:E94"/>
  </mergeCells>
  <pageMargins left="0.25" right="0.25" top="0.75" bottom="0.75" header="0.3" footer="0.3"/>
  <pageSetup paperSize="9" scale="8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МищенкоВН</dc:creator>
  <cp:lastModifiedBy>Kuts</cp:lastModifiedBy>
  <cp:lastPrinted>2025-01-09T14:27:10Z</cp:lastPrinted>
  <dcterms:created xsi:type="dcterms:W3CDTF">2015-07-30T01:20:26Z</dcterms:created>
  <dcterms:modified xsi:type="dcterms:W3CDTF">2026-08-26T09:08:44Z</dcterms:modified>
</cp:coreProperties>
</file>