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\Desktop\Закупки\"/>
    </mc:Choice>
  </mc:AlternateContent>
  <bookViews>
    <workbookView xWindow="-105" yWindow="-105" windowWidth="23250" windowHeight="12570" activeTab="1"/>
  </bookViews>
  <sheets>
    <sheet name="Расчет НМЦК" sheetId="1" r:id="rId1"/>
    <sheet name="НМЦК-п.3.7.1" sheetId="2" r:id="rId2"/>
  </sheets>
  <definedNames>
    <definedName name="_xlnm._FilterDatabase" localSheetId="0" hidden="1">'Расчет НМЦК'!$A$9:$N$10</definedName>
  </definedNames>
  <calcPr calcId="162913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  <c r="G10" i="1"/>
  <c r="J10" i="1" s="1"/>
  <c r="K10" i="1" s="1"/>
  <c r="N10" i="1" l="1"/>
  <c r="M10" i="1"/>
  <c r="N11" i="1" l="1"/>
</calcChain>
</file>

<file path=xl/sharedStrings.xml><?xml version="1.0" encoding="utf-8"?>
<sst xmlns="http://schemas.openxmlformats.org/spreadsheetml/2006/main" count="40" uniqueCount="40">
  <si>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</si>
  <si>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</si>
  <si>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</si>
  <si>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</si>
  <si>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</si>
  <si>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</si>
  <si>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</si>
  <si>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</si>
  <si>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</si>
  <si>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</si>
  <si>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</si>
  <si>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</si>
  <si>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</si>
  <si>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</si>
  <si>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</si>
  <si>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</si>
  <si>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</si>
  <si>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</si>
  <si>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</si>
  <si>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</si>
  <si>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</si>
  <si>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</si>
  <si>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</si>
  <si>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</si>
  <si>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</si>
  <si>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</si>
  <si>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</si>
  <si>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</si>
  <si>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</si>
  <si>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</si>
  <si>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</si>
  <si>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</si>
  <si>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Метод сопоставимых рыночных цен 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</si>
  <si>
    <t>___________ /Першин В.В./ (подпись/ФИО)</t>
  </si>
  <si>
    <t>Ведущий инженер по комплектации оборудования и материалов.</t>
  </si>
  <si>
    <t>20.13.25.111.</t>
  </si>
  <si>
    <t>Поставка Бумага офисная А4</t>
  </si>
  <si>
    <t>Бумага офисная А4, 80 г/м2, 500 л., марка С, SVETOCOPY CLASSIC, 146%</t>
  </si>
  <si>
    <r>
      <t xml:space="preserve">
Начальная (максимальная) цена контракта определена Заказчиком с учетом доведенных лимитов денежных средств в  сумме </t>
    </r>
    <r>
      <rPr>
        <b/>
        <sz val="10"/>
        <color rgb="FFFF0000"/>
        <rFont val="Times New Roman"/>
        <family val="1"/>
        <charset val="204"/>
      </rPr>
      <t>90 568,00</t>
    </r>
    <r>
      <rPr>
        <b/>
        <u/>
        <sz val="10"/>
        <color indexed="2"/>
        <rFont val="Times New Roman"/>
        <family val="1"/>
        <charset val="204"/>
      </rPr>
      <t xml:space="preserve">  (девяносто тысяч пятьсот шестьдесят восемь рублей 00 копеек ,в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  <family val="1"/>
        <charset val="204"/>
      </rPr>
      <t>и исходя из лимитов бюджетных обязательств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В.В Першин                                                                                                                                            07.08.2026г.</t>
    </r>
  </si>
  <si>
    <t xml:space="preserve"> Поставка Бумага офисная А4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</si>
</sst>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System-ui"/>
    </font>
    <font>
      <b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shrinkToFit="1"/>
    </xf>
    <xf numFmtId="0" fontId="17" fillId="0" borderId="1" xfId="0" applyFont="1" applyBorder="1" applyAlignment="1">
      <alignment horizontal="left" vertical="center" wrapText="1"/>
    </xf>
    <xf numFmtId="14" fontId="18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2" fontId="17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10</xdr:row>
      <xdr:rowOff>38100</xdr:rowOff>
    </xdr:from>
    <xdr:to>
      <xdr:col>12</xdr:col>
      <xdr:colOff>204892</xdr:colOff>
      <xdr:row>12</xdr:row>
      <xdr:rowOff>15875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21</xdr:row>
      <xdr:rowOff>101592</xdr:rowOff>
    </xdr:from>
    <xdr:to>
      <xdr:col>1</xdr:col>
      <xdr:colOff>1690497</xdr:colOff>
      <xdr:row>25</xdr:row>
      <xdr:rowOff>57142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Q34"/>
  <sheetViews>
    <sheetView zoomScale="90" zoomScaleNormal="90" workbookViewId="0">
      <selection activeCell="D4" sqref="D4:H4"/>
    </sheetView>
  </sheetViews>
  <sheetFormatPr defaultColWidth="9.140625" defaultRowHeight="12.75"/>
  <cols>
    <col min="1" max="1" width="6.42578125" style="1" customWidth="1"/>
    <col min="2" max="2" width="41.7109375" style="1" customWidth="1"/>
    <col min="3" max="3" width="27.710937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109375" style="1" customWidth="1"/>
    <col min="13" max="13" width="15.140625" style="1" customWidth="1"/>
    <col min="14" max="14" width="17" style="1" customWidth="1"/>
    <col min="15" max="16" width="9.140625" style="1"/>
    <col min="17" max="17" width="9.140625" style="32"/>
    <col min="18" max="16384" width="9.140625" style="1"/>
  </cols>
  <sheetData>
    <row r="1" spans="1:17" ht="12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>
      <c r="A3" s="6"/>
      <c r="B3" s="6"/>
      <c r="C3" s="6"/>
      <c r="D3" s="6"/>
      <c r="E3" s="6"/>
      <c r="F3" s="6"/>
      <c r="G3" s="6"/>
      <c r="H3" s="6"/>
      <c r="I3" s="54" t="s">
        <v>0</v>
      </c>
      <c r="J3" s="54"/>
      <c r="K3" s="54"/>
      <c r="L3" s="54"/>
      <c r="M3" s="54"/>
      <c r="N3" s="54"/>
      <c r="Q3" s="33"/>
    </row>
    <row r="4" spans="1:17" ht="75.75" customHeight="1">
      <c r="A4" s="60" t="s">
        <v>1</v>
      </c>
      <c r="B4" s="61"/>
      <c r="C4" s="7"/>
      <c r="D4" s="55" t="s">
        <v>36</v>
      </c>
      <c r="E4" s="56"/>
      <c r="F4" s="56"/>
      <c r="G4" s="56"/>
      <c r="H4" s="56"/>
      <c r="I4" s="8"/>
      <c r="J4" s="8"/>
      <c r="K4" s="8"/>
      <c r="L4" s="8"/>
      <c r="M4" s="8"/>
    </row>
    <row r="5" spans="1:17" ht="28.5" customHeight="1">
      <c r="A5" s="60" t="s">
        <v>2</v>
      </c>
      <c r="B5" s="61"/>
      <c r="C5" s="7"/>
      <c r="D5" s="56" t="s">
        <v>3</v>
      </c>
      <c r="E5" s="56"/>
      <c r="F5" s="56"/>
      <c r="G5" s="56"/>
      <c r="H5" s="56"/>
      <c r="I5" s="8"/>
      <c r="J5" s="8"/>
      <c r="K5" s="8"/>
      <c r="L5" s="8"/>
      <c r="M5" s="8"/>
    </row>
    <row r="6" spans="1:17" ht="19.5" customHeight="1">
      <c r="A6" s="60" t="s">
        <v>4</v>
      </c>
      <c r="B6" s="61"/>
      <c r="C6" s="9"/>
      <c r="D6" s="62"/>
      <c r="E6" s="62"/>
      <c r="F6" s="62"/>
      <c r="G6" s="62"/>
      <c r="H6" s="62"/>
      <c r="I6" s="8"/>
      <c r="J6" s="10"/>
      <c r="K6" s="8"/>
      <c r="L6" s="8"/>
      <c r="M6" s="8"/>
    </row>
    <row r="7" spans="1:17" ht="75" customHeight="1">
      <c r="A7" s="63" t="s">
        <v>5</v>
      </c>
      <c r="B7" s="65" t="s">
        <v>6</v>
      </c>
      <c r="C7" s="11"/>
      <c r="D7" s="67" t="s">
        <v>7</v>
      </c>
      <c r="E7" s="68"/>
      <c r="F7" s="68"/>
      <c r="G7" s="69"/>
      <c r="H7" s="65" t="s">
        <v>8</v>
      </c>
      <c r="I7" s="65" t="s">
        <v>9</v>
      </c>
      <c r="J7" s="72" t="s">
        <v>10</v>
      </c>
      <c r="K7" s="72"/>
      <c r="L7" s="73"/>
      <c r="M7" s="73"/>
      <c r="N7" s="12" t="s">
        <v>11</v>
      </c>
    </row>
    <row r="8" spans="1:17" ht="102.75" customHeight="1">
      <c r="A8" s="64"/>
      <c r="B8" s="66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70"/>
      <c r="I8" s="71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7" ht="51" customHeight="1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20</v>
      </c>
      <c r="H9" s="22">
        <v>7</v>
      </c>
      <c r="I9" s="36" t="s">
        <v>21</v>
      </c>
      <c r="J9" s="37" t="s">
        <v>22</v>
      </c>
      <c r="K9" s="38" t="s">
        <v>23</v>
      </c>
      <c r="L9" s="39">
        <v>10</v>
      </c>
      <c r="M9" s="40">
        <v>11</v>
      </c>
      <c r="N9" s="22" t="s">
        <v>24</v>
      </c>
    </row>
    <row r="10" spans="1:17" s="48" customFormat="1" ht="51" customHeight="1">
      <c r="A10" s="22">
        <v>1</v>
      </c>
      <c r="B10" s="46" t="s">
        <v>37</v>
      </c>
      <c r="C10" s="47" t="s">
        <v>35</v>
      </c>
      <c r="D10" s="45">
        <v>452.84</v>
      </c>
      <c r="E10" s="80">
        <v>592</v>
      </c>
      <c r="F10" s="52">
        <v>471</v>
      </c>
      <c r="G10" s="43">
        <f t="shared" ref="G10" si="0">D10+E10+F10</f>
        <v>1515.84</v>
      </c>
      <c r="H10" s="49">
        <v>200</v>
      </c>
      <c r="I10" s="49">
        <v>3</v>
      </c>
      <c r="J10" s="50">
        <f t="shared" ref="J10" si="1">G10/I10</f>
        <v>505.28</v>
      </c>
      <c r="K10" s="51">
        <f t="shared" ref="K10" si="2">ROUND(J10,2)</f>
        <v>505.28</v>
      </c>
      <c r="L10" s="50">
        <f t="shared" ref="L10" si="3">STDEV(D10:F10)</f>
        <v>75.650000000000006</v>
      </c>
      <c r="M10" s="53">
        <f t="shared" ref="M10" si="4">L10/K10</f>
        <v>0.1497</v>
      </c>
      <c r="N10" s="49">
        <f t="shared" ref="N10" si="5">K10*H10</f>
        <v>101056</v>
      </c>
      <c r="Q10" s="32"/>
    </row>
    <row r="11" spans="1:17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41"/>
      <c r="L11" s="41"/>
      <c r="M11" s="41"/>
      <c r="N11" s="42">
        <f>SUM(N10:N10)</f>
        <v>101056</v>
      </c>
    </row>
    <row r="13" spans="1:17">
      <c r="B13" s="23"/>
      <c r="C13" s="23"/>
    </row>
    <row r="14" spans="1:17">
      <c r="B14" s="57" t="s">
        <v>38</v>
      </c>
      <c r="C14" s="57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7"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</row>
    <row r="16" spans="1:17"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</row>
    <row r="17" spans="1:14"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</row>
    <row r="18" spans="1:14"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</row>
    <row r="19" spans="1:14"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</row>
    <row r="20" spans="1:14"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</row>
    <row r="21" spans="1:14"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4"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4"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</row>
    <row r="29" spans="1:14" ht="73.5" customHeight="1"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</row>
    <row r="30" spans="1:14"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</row>
    <row r="31" spans="1:14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1:14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4" spans="2:3">
      <c r="B34" s="24"/>
      <c r="C34" s="24"/>
    </row>
  </sheetData>
  <autoFilter ref="A9:N10"/>
  <mergeCells count="16">
    <mergeCell ref="I3:N3"/>
    <mergeCell ref="D4:H4"/>
    <mergeCell ref="D5:H5"/>
    <mergeCell ref="B14:N31"/>
    <mergeCell ref="A32:N32"/>
    <mergeCell ref="A6:B6"/>
    <mergeCell ref="D6:H6"/>
    <mergeCell ref="A7:A8"/>
    <mergeCell ref="B7:B8"/>
    <mergeCell ref="D7:G7"/>
    <mergeCell ref="H7:H8"/>
    <mergeCell ref="A5:B5"/>
    <mergeCell ref="A4:B4"/>
    <mergeCell ref="I7:I8"/>
    <mergeCell ref="J7:M7"/>
    <mergeCell ref="A11:J11"/>
  </mergeCells>
  <pageMargins left="0.19685039370078738" right="0.19685039370078738" top="0.31496062992125984" bottom="0.19685039370078738" header="0" footer="0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tabSelected="1" zoomScale="90" zoomScaleNormal="90" workbookViewId="0">
      <selection activeCell="B2" sqref="B2"/>
    </sheetView>
  </sheetViews>
  <sheetFormatPr defaultColWidth="9.140625" defaultRowHeight="15"/>
  <cols>
    <col min="1" max="1" width="36.140625" style="26" customWidth="1"/>
    <col min="2" max="2" width="49" style="27" customWidth="1"/>
    <col min="3" max="16384" width="9.140625" style="25"/>
  </cols>
  <sheetData>
    <row r="1" spans="1:2" ht="25.5" customHeight="1">
      <c r="A1" s="75" t="s">
        <v>25</v>
      </c>
      <c r="B1" s="75"/>
    </row>
    <row r="2" spans="1:2" ht="65.25" customHeight="1">
      <c r="A2" s="28"/>
      <c r="B2" s="28" t="s">
        <v>39</v>
      </c>
    </row>
    <row r="3" spans="1:2" ht="15.75">
      <c r="A3" s="76" t="s">
        <v>26</v>
      </c>
      <c r="B3" s="76"/>
    </row>
    <row r="4" spans="1:2" ht="15.75">
      <c r="A4" s="29"/>
      <c r="B4" s="29"/>
    </row>
    <row r="5" spans="1:2" ht="86.25" customHeight="1">
      <c r="A5" s="30" t="s">
        <v>27</v>
      </c>
      <c r="B5" s="30" t="s">
        <v>28</v>
      </c>
    </row>
    <row r="6" spans="1:2" ht="242.25" customHeight="1">
      <c r="A6" s="30" t="s">
        <v>29</v>
      </c>
      <c r="B6" s="30" t="s">
        <v>32</v>
      </c>
    </row>
    <row r="7" spans="1:2" ht="91.5" customHeight="1">
      <c r="A7" s="30" t="s">
        <v>30</v>
      </c>
      <c r="B7" s="44">
        <v>90568</v>
      </c>
    </row>
    <row r="8" spans="1:2" ht="29.25" customHeight="1">
      <c r="A8" s="77"/>
      <c r="B8" s="78"/>
    </row>
    <row r="9" spans="1:2" ht="15.75">
      <c r="A9" s="31"/>
      <c r="B9" s="31"/>
    </row>
    <row r="10" spans="1:2" ht="15.75">
      <c r="A10" s="79" t="s">
        <v>31</v>
      </c>
      <c r="B10" s="79"/>
    </row>
    <row r="11" spans="1:2" ht="15.75">
      <c r="A11" s="31"/>
      <c r="B11" s="31"/>
    </row>
    <row r="12" spans="1:2" ht="78.75">
      <c r="A12" s="34" t="s">
        <v>34</v>
      </c>
      <c r="B12" s="35" t="s">
        <v>33</v>
      </c>
    </row>
    <row r="13" spans="1:2" ht="15.75">
      <c r="A13" s="31"/>
      <c r="B13" s="31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НМЦК-п.3.7.1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Nik</cp:lastModifiedBy>
  <cp:revision>4</cp:revision>
  <cp:lastPrinted>2026-08-04T11:20:34Z</cp:lastPrinted>
  <dcterms:created xsi:type="dcterms:W3CDTF">2011-08-15T06:57:36Z</dcterms:created>
  <dcterms:modified xsi:type="dcterms:W3CDTF">2026-08-07T11:44:59Z</dcterms:modified>
</cp:coreProperties>
</file>