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дуль контроллер преобразователь 2 закупка\"/>
    </mc:Choice>
  </mc:AlternateContent>
  <bookViews>
    <workbookView xWindow="0" yWindow="0" windowWidth="28800" windowHeight="12300" tabRatio="202"/>
  </bookViews>
  <sheets>
    <sheet name="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F13" i="1" l="1"/>
  <c r="E13" i="1"/>
  <c r="D13" i="1"/>
  <c r="H11" i="1" l="1"/>
  <c r="H10" i="1"/>
  <c r="H9" i="1"/>
  <c r="H8" i="1"/>
  <c r="G12" i="1"/>
  <c r="J12" i="1" s="1"/>
  <c r="G11" i="1"/>
  <c r="J11" i="1" s="1"/>
  <c r="G10" i="1"/>
  <c r="J10" i="1" s="1"/>
  <c r="G9" i="1"/>
  <c r="J9" i="1" s="1"/>
  <c r="G8" i="1"/>
  <c r="J8" i="1" s="1"/>
  <c r="I11" i="1" l="1"/>
  <c r="I8" i="1"/>
  <c r="I12" i="1"/>
  <c r="I10" i="1"/>
  <c r="I9" i="1"/>
  <c r="H7" i="1"/>
  <c r="G7" i="1" l="1"/>
  <c r="G13" i="1" s="1"/>
  <c r="J7" i="1" l="1"/>
  <c r="J13" i="1" s="1"/>
  <c r="I7" i="1"/>
  <c r="H13" i="1"/>
  <c r="I13" i="1" s="1"/>
</calcChain>
</file>

<file path=xl/sharedStrings.xml><?xml version="1.0" encoding="utf-8"?>
<sst xmlns="http://schemas.openxmlformats.org/spreadsheetml/2006/main" count="31" uniqueCount="26">
  <si>
    <t>Основные характеристики объекта закупки</t>
  </si>
  <si>
    <t>Используемый метод определения НМЦК с обоснованием:</t>
  </si>
  <si>
    <t>Средняя
цена</t>
  </si>
  <si>
    <t>Среднее
квадрат.
отклонение</t>
  </si>
  <si>
    <t>Стоимость</t>
  </si>
  <si>
    <t>Коэффициент
вариации*
(в %)</t>
  </si>
  <si>
    <t>Расчет начальной (максимальной) цены контракта</t>
  </si>
  <si>
    <t>Итого:</t>
  </si>
  <si>
    <t>№ п/п</t>
  </si>
  <si>
    <t>Наименование</t>
  </si>
  <si>
    <t xml:space="preserve">Метод сопоставимых рыночных цен (анализа рынка), данный метод определения НМЦК является приоритетным. </t>
  </si>
  <si>
    <t>НДС</t>
  </si>
  <si>
    <t xml:space="preserve">Приложение №2 
к Извещению о проведении открытого аукциона в электронной форме
</t>
  </si>
  <si>
    <t>В целях определения начальной (максимальной) цены контракта на оказание услуг в порядке, установленном Федеральным законом от 5 апреля 2013 г. № 44-ФЗ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подрядчикам обладающим опытом выполнения аналогичных работ .</t>
  </si>
  <si>
    <t>Включая
 НДС 22%</t>
  </si>
  <si>
    <t>Обоснование начальной (максимальной) цены государственного контракта на оказание услуг по оснащению центрального аппрата Росфинмониторинга средствами инженерно-техничсекой защиты</t>
  </si>
  <si>
    <t>Преобразователь интерфейса ASM-48</t>
  </si>
  <si>
    <t>Модуль ANI-100</t>
  </si>
  <si>
    <t>Модуль памяти для APOLLO AAN-100</t>
  </si>
  <si>
    <t>Интерфейсный модуль/контроллер AIO-168</t>
  </si>
  <si>
    <t>Интерфейсный модуль/контроллер Apollo Security AIM-4SL</t>
  </si>
  <si>
    <t>Сетевой контроллер APOLLO AAN-100</t>
  </si>
  <si>
    <t xml:space="preserve">Ответ на запрос ценовой информации 
Вх. № 25066 от 27.05.2026 </t>
  </si>
  <si>
    <t xml:space="preserve">Ответ на запрос ценовой информации 
Вх. № 25056 от 27.05.2026 </t>
  </si>
  <si>
    <t xml:space="preserve">Ответ на запрос ценовой информации 
Вх. № 25076 от 27.05.2026 </t>
  </si>
  <si>
    <t xml:space="preserve">* - коэффициент вариации не превышает 33 %, совокупность цен является однородной.
В соответствии с собранными коммерческими предложениями начальная (максимальная) цена государственного контракта в 2025 году установлена в размере 627 133,33 шестьсот двадцать семь тычяч сто тридцать три) рубля 33 копейки, в том числе НДС, в свзяи с доведенными ЛБО НМЦК составляет 600 000, 00 руб.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</si>
</sst>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0_ ;[Red]\-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164" fontId="3" fillId="0" borderId="1" xfId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/>
    </xf>
    <xf numFmtId="0" fontId="4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85" zoomScaleNormal="85" zoomScaleSheetLayoutView="85" workbookViewId="0">
      <pane ySplit="6" topLeftCell="A10" activePane="bottomLeft" state="frozen"/>
      <selection pane="bottomLeft" activeCell="A14" sqref="A14:J14"/>
    </sheetView>
  </sheetViews>
  <sheetFormatPr defaultRowHeight="18.75" x14ac:dyDescent="0.3"/>
  <cols>
    <col min="1" max="1" width="7.85546875" style="1" customWidth="1"/>
    <col min="2" max="2" width="18.42578125" style="1" customWidth="1"/>
    <col min="3" max="3" width="57.85546875" style="1" customWidth="1"/>
    <col min="4" max="5" width="23.140625" style="1" customWidth="1"/>
    <col min="6" max="6" width="22.5703125" style="2" customWidth="1"/>
    <col min="7" max="8" width="20.7109375" style="2" customWidth="1"/>
    <col min="9" max="9" width="20.7109375" style="3" customWidth="1"/>
    <col min="10" max="10" width="22" style="1" customWidth="1"/>
    <col min="11" max="16384" width="9.140625" style="1"/>
  </cols>
  <sheetData>
    <row r="1" spans="1:10" ht="54.75" customHeight="1" x14ac:dyDescent="0.3">
      <c r="B1" s="18"/>
      <c r="F1" s="20" t="s">
        <v>12</v>
      </c>
      <c r="G1" s="21"/>
      <c r="H1" s="21"/>
      <c r="I1" s="21"/>
      <c r="J1" s="21"/>
    </row>
    <row r="2" spans="1:10" ht="55.5" customHeight="1" x14ac:dyDescent="0.3">
      <c r="A2" s="28" t="s">
        <v>0</v>
      </c>
      <c r="B2" s="29"/>
      <c r="C2" s="30"/>
      <c r="D2" s="34" t="s">
        <v>15</v>
      </c>
      <c r="E2" s="35"/>
      <c r="F2" s="35"/>
      <c r="G2" s="35"/>
      <c r="H2" s="35"/>
      <c r="I2" s="35"/>
      <c r="J2" s="36"/>
    </row>
    <row r="3" spans="1:10" ht="29.25" customHeight="1" x14ac:dyDescent="0.3">
      <c r="A3" s="37" t="s">
        <v>1</v>
      </c>
      <c r="B3" s="38"/>
      <c r="C3" s="39"/>
      <c r="D3" s="31" t="s">
        <v>10</v>
      </c>
      <c r="E3" s="32"/>
      <c r="F3" s="32"/>
      <c r="G3" s="32"/>
      <c r="H3" s="32"/>
      <c r="I3" s="32"/>
      <c r="J3" s="33"/>
    </row>
    <row r="4" spans="1:10" ht="118.5" customHeight="1" x14ac:dyDescent="0.3">
      <c r="A4" s="40"/>
      <c r="B4" s="41"/>
      <c r="C4" s="42"/>
      <c r="D4" s="31" t="s">
        <v>13</v>
      </c>
      <c r="E4" s="32"/>
      <c r="F4" s="32"/>
      <c r="G4" s="32"/>
      <c r="H4" s="32"/>
      <c r="I4" s="32"/>
      <c r="J4" s="33"/>
    </row>
    <row r="5" spans="1:10" ht="21" customHeight="1" x14ac:dyDescent="0.3">
      <c r="A5" s="27" t="s">
        <v>6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16.25" customHeight="1" x14ac:dyDescent="0.3">
      <c r="A6" s="11" t="s">
        <v>8</v>
      </c>
      <c r="B6" s="17" t="s">
        <v>11</v>
      </c>
      <c r="C6" s="11" t="s">
        <v>9</v>
      </c>
      <c r="D6" s="14" t="s">
        <v>22</v>
      </c>
      <c r="E6" s="14" t="s">
        <v>23</v>
      </c>
      <c r="F6" s="14" t="s">
        <v>24</v>
      </c>
      <c r="G6" s="12" t="s">
        <v>2</v>
      </c>
      <c r="H6" s="15" t="s">
        <v>3</v>
      </c>
      <c r="I6" s="16" t="s">
        <v>5</v>
      </c>
      <c r="J6" s="12" t="s">
        <v>4</v>
      </c>
    </row>
    <row r="7" spans="1:10" ht="31.5" x14ac:dyDescent="0.3">
      <c r="A7" s="6">
        <v>1</v>
      </c>
      <c r="B7" s="17" t="s">
        <v>14</v>
      </c>
      <c r="C7" s="7" t="s">
        <v>17</v>
      </c>
      <c r="D7" s="8">
        <v>18000</v>
      </c>
      <c r="E7" s="8">
        <v>15000</v>
      </c>
      <c r="F7" s="8">
        <v>16000</v>
      </c>
      <c r="G7" s="9">
        <f t="shared" ref="G7:G12" si="0">(D7+E7+F7)/3</f>
        <v>16333.33</v>
      </c>
      <c r="H7" s="9">
        <f t="shared" ref="H7:H12" si="1">_xlfn.STDEV.S(D7:F7)</f>
        <v>1527.53</v>
      </c>
      <c r="I7" s="10">
        <f t="shared" ref="I7:I13" si="2">H7/G7</f>
        <v>9.35E-2</v>
      </c>
      <c r="J7" s="9">
        <f t="shared" ref="J7:J12" si="3">G7</f>
        <v>16333.33</v>
      </c>
    </row>
    <row r="8" spans="1:10" ht="31.5" x14ac:dyDescent="0.3">
      <c r="A8" s="6">
        <v>2</v>
      </c>
      <c r="B8" s="17" t="s">
        <v>14</v>
      </c>
      <c r="C8" s="7" t="s">
        <v>18</v>
      </c>
      <c r="D8" s="8">
        <v>16400</v>
      </c>
      <c r="E8" s="8">
        <v>16000</v>
      </c>
      <c r="F8" s="8">
        <v>17000</v>
      </c>
      <c r="G8" s="9">
        <f t="shared" si="0"/>
        <v>16466.669999999998</v>
      </c>
      <c r="H8" s="9">
        <f t="shared" si="1"/>
        <v>503.32</v>
      </c>
      <c r="I8" s="10">
        <f t="shared" si="2"/>
        <v>3.0599999999999999E-2</v>
      </c>
      <c r="J8" s="9">
        <f t="shared" si="3"/>
        <v>16466.669999999998</v>
      </c>
    </row>
    <row r="9" spans="1:10" ht="31.5" x14ac:dyDescent="0.3">
      <c r="A9" s="6">
        <v>3</v>
      </c>
      <c r="B9" s="17" t="s">
        <v>14</v>
      </c>
      <c r="C9" s="7" t="s">
        <v>21</v>
      </c>
      <c r="D9" s="8">
        <v>168000</v>
      </c>
      <c r="E9" s="8">
        <v>150000</v>
      </c>
      <c r="F9" s="8">
        <v>159000</v>
      </c>
      <c r="G9" s="9">
        <f t="shared" si="0"/>
        <v>159000</v>
      </c>
      <c r="H9" s="9">
        <f t="shared" si="1"/>
        <v>9000</v>
      </c>
      <c r="I9" s="10">
        <f t="shared" si="2"/>
        <v>5.6599999999999998E-2</v>
      </c>
      <c r="J9" s="9">
        <f t="shared" si="3"/>
        <v>159000</v>
      </c>
    </row>
    <row r="10" spans="1:10" ht="31.5" x14ac:dyDescent="0.3">
      <c r="A10" s="6">
        <v>4</v>
      </c>
      <c r="B10" s="17" t="s">
        <v>14</v>
      </c>
      <c r="C10" s="7" t="s">
        <v>19</v>
      </c>
      <c r="D10" s="8">
        <v>156000</v>
      </c>
      <c r="E10" s="8">
        <v>141000</v>
      </c>
      <c r="F10" s="8">
        <v>165000</v>
      </c>
      <c r="G10" s="9">
        <f t="shared" si="0"/>
        <v>154000</v>
      </c>
      <c r="H10" s="9">
        <f t="shared" si="1"/>
        <v>12124.36</v>
      </c>
      <c r="I10" s="10">
        <f t="shared" si="2"/>
        <v>7.8700000000000006E-2</v>
      </c>
      <c r="J10" s="9">
        <f t="shared" si="3"/>
        <v>154000</v>
      </c>
    </row>
    <row r="11" spans="1:10" ht="31.5" x14ac:dyDescent="0.3">
      <c r="A11" s="6">
        <v>5</v>
      </c>
      <c r="B11" s="17" t="s">
        <v>14</v>
      </c>
      <c r="C11" s="7" t="s">
        <v>20</v>
      </c>
      <c r="D11" s="8">
        <v>232000</v>
      </c>
      <c r="E11" s="8">
        <v>232000</v>
      </c>
      <c r="F11" s="8">
        <v>260000</v>
      </c>
      <c r="G11" s="9">
        <f t="shared" si="0"/>
        <v>241333.33</v>
      </c>
      <c r="H11" s="9">
        <f t="shared" si="1"/>
        <v>16165.81</v>
      </c>
      <c r="I11" s="10">
        <f t="shared" si="2"/>
        <v>6.7000000000000004E-2</v>
      </c>
      <c r="J11" s="9">
        <f t="shared" si="3"/>
        <v>241333.33</v>
      </c>
    </row>
    <row r="12" spans="1:10" ht="31.5" x14ac:dyDescent="0.3">
      <c r="A12" s="6">
        <v>6</v>
      </c>
      <c r="B12" s="17" t="s">
        <v>14</v>
      </c>
      <c r="C12" s="19" t="s">
        <v>16</v>
      </c>
      <c r="D12" s="8">
        <v>40000</v>
      </c>
      <c r="E12" s="8">
        <v>40000</v>
      </c>
      <c r="F12" s="8">
        <v>40000</v>
      </c>
      <c r="G12" s="9">
        <f t="shared" si="0"/>
        <v>40000</v>
      </c>
      <c r="H12" s="9">
        <f t="shared" si="1"/>
        <v>0</v>
      </c>
      <c r="I12" s="10">
        <f t="shared" si="2"/>
        <v>0</v>
      </c>
      <c r="J12" s="9">
        <f t="shared" si="3"/>
        <v>40000</v>
      </c>
    </row>
    <row r="13" spans="1:10" ht="25.5" customHeight="1" x14ac:dyDescent="0.3">
      <c r="A13" s="43" t="s">
        <v>7</v>
      </c>
      <c r="B13" s="44"/>
      <c r="C13" s="44"/>
      <c r="D13" s="13">
        <f>SUM(D7:D12)</f>
        <v>630400</v>
      </c>
      <c r="E13" s="13">
        <f>SUM(E7:E12)</f>
        <v>594000</v>
      </c>
      <c r="F13" s="13">
        <f>SUM(F7:F12)</f>
        <v>657000</v>
      </c>
      <c r="G13" s="13">
        <f>SUM(G7:G12)</f>
        <v>627133.32999999996</v>
      </c>
      <c r="H13" s="9">
        <f t="shared" ref="H13" si="4">_xlfn.STDEV.S(D13:G13)</f>
        <v>25823.16</v>
      </c>
      <c r="I13" s="10">
        <f t="shared" si="2"/>
        <v>4.1200000000000001E-2</v>
      </c>
      <c r="J13" s="13">
        <f>SUM(J7:J12)</f>
        <v>627133.32999999996</v>
      </c>
    </row>
    <row r="14" spans="1:10" ht="105" customHeight="1" x14ac:dyDescent="0.3">
      <c r="A14" s="23" t="s">
        <v>25</v>
      </c>
      <c r="B14" s="24"/>
      <c r="C14" s="24"/>
      <c r="D14" s="24"/>
      <c r="E14" s="24"/>
      <c r="F14" s="24"/>
      <c r="G14" s="24"/>
      <c r="H14" s="24"/>
      <c r="I14" s="24"/>
      <c r="J14" s="25"/>
    </row>
    <row r="16" spans="1:10" ht="81" customHeight="1" x14ac:dyDescent="0.3">
      <c r="A16" s="26"/>
      <c r="B16" s="26"/>
      <c r="C16" s="26"/>
      <c r="D16" s="26"/>
      <c r="E16" s="26"/>
      <c r="F16" s="5"/>
      <c r="G16" s="5"/>
      <c r="H16" s="5"/>
      <c r="I16" s="5"/>
      <c r="J16" s="5"/>
    </row>
    <row r="17" spans="5:10" ht="21" x14ac:dyDescent="0.3">
      <c r="E17" s="4"/>
      <c r="F17" s="22"/>
      <c r="G17" s="22"/>
      <c r="H17" s="22"/>
      <c r="I17" s="22"/>
      <c r="J17" s="22"/>
    </row>
  </sheetData>
  <mergeCells count="11">
    <mergeCell ref="F1:J1"/>
    <mergeCell ref="F17:J17"/>
    <mergeCell ref="A14:J14"/>
    <mergeCell ref="A16:E16"/>
    <mergeCell ref="A5:J5"/>
    <mergeCell ref="A2:C2"/>
    <mergeCell ref="D4:J4"/>
    <mergeCell ref="D2:J2"/>
    <mergeCell ref="A3:C4"/>
    <mergeCell ref="D3:J3"/>
    <mergeCell ref="A13:C13"/>
  </mergeCells>
  <pageMargins left="0.23622047244094491" right="0.23622047244094491" top="0.35433070866141736" bottom="0.15748031496062992" header="0.11811023622047245" footer="0.11811023622047245"/>
  <pageSetup paperSize="9" scale="60" fitToHeight="2" orientation="landscape" r:id="rId1"/>
  <rowBreaks count="1" manualBreakCount="1">
    <brk id="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 Сергей Юрьевич</dc:creator>
  <cp:lastModifiedBy>Суменкова Ольга Геннадьевна</cp:lastModifiedBy>
  <cp:lastPrinted>2025-05-06T14:22:00Z</cp:lastPrinted>
  <dcterms:created xsi:type="dcterms:W3CDTF">2019-06-27T13:17:48Z</dcterms:created>
  <dcterms:modified xsi:type="dcterms:W3CDTF">2026-06-03T09:32:24Z</dcterms:modified>
</cp:coreProperties>
</file>