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14.70\Obmen\СЕМИНАР - подготовка докум для отд торгов\Санкт-Петербург 2026\"/>
    </mc:Choice>
  </mc:AlternateContent>
  <xr:revisionPtr revIDLastSave="0" documentId="13_ncr:1_{966241A4-6AB1-4642-B80E-5130F8EBF979}" xr6:coauthVersionLast="47" xr6:coauthVersionMax="47" xr10:uidLastSave="{00000000-0000-0000-0000-000000000000}"/>
  <bookViews>
    <workbookView xWindow="-108" yWindow="-108" windowWidth="30936" windowHeight="16896" tabRatio="378" xr2:uid="{00000000-000D-0000-FFFF-FFFF00000000}"/>
  </bookViews>
  <sheets>
    <sheet name="TDSheet" sheetId="1" r:id="rId1"/>
  </sheets>
  <definedNames>
    <definedName name="_GoBack" localSheetId="0">TDSheet!#REF!</definedName>
    <definedName name="_xlnm.Print_Area" localSheetId="0">TDSheet!$A$1:$L$29</definedName>
  </definedNames>
  <calcPr calcId="191029" refMode="R1C1"/>
</workbook>
</file>

<file path=xl/calcChain.xml><?xml version="1.0" encoding="utf-8"?>
<calcChain xmlns="http://schemas.openxmlformats.org/spreadsheetml/2006/main">
  <c r="K18" i="1" l="1"/>
  <c r="K19" i="1" s="1"/>
  <c r="G18" i="1"/>
  <c r="F18" i="1"/>
  <c r="E18" i="1"/>
  <c r="I18" i="1"/>
  <c r="J18" i="1" s="1"/>
  <c r="H18" i="1" l="1"/>
</calcChain>
</file>

<file path=xl/sharedStrings.xml><?xml version="1.0" encoding="utf-8"?>
<sst xmlns="http://schemas.openxmlformats.org/spreadsheetml/2006/main" count="31" uniqueCount="31">
  <si>
    <t>Ед. измер.</t>
  </si>
  <si>
    <t>Кол-во</t>
  </si>
  <si>
    <t>Начальная (максимальная) цена контракта (далее - НМЦК) определена в соответствии с Федеральным законом от 05.04.2013 N 44-ФЗ "О контрактной системе в сфере закупок товаров, работ, услуг для обеспечения государственных и муниципальных нужд", приказом Минэкономразвития России от 02.10.2013 N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</si>
  <si>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>Таблица цен для определения начальной (максимальной) цены контракта</t>
  </si>
  <si>
    <t>Описание объекта закупки в приложении к данному исследованию</t>
  </si>
  <si>
    <t>Метод определения НМЦК: метод сопоставимых рыночных цен (анализа рынка)</t>
  </si>
  <si>
    <t>№
п/п</t>
  </si>
  <si>
    <t>Итого:</t>
  </si>
  <si>
    <t>однородная</t>
  </si>
  <si>
    <t>неоднородная</t>
  </si>
  <si>
    <t>Коэфф. вариации (V), %</t>
  </si>
  <si>
    <t>совокупн. значений</t>
  </si>
  <si>
    <t>Определение однородности и средних значений цен**</t>
  </si>
  <si>
    <t>** Определение однородности совокупности цен в соответствии с п.3.20 приказа Минэкономразвития России от 02.10.2013 N 567</t>
  </si>
  <si>
    <t>*** Среднее значение цен определено по формуле в соответствии с п.3.21 приказа Минэкономразвития России от 02.10.2013 N 567</t>
  </si>
  <si>
    <t>Источники информации и цена за единицу, руб.*</t>
  </si>
  <si>
    <t>Сред. цена***, руб.</t>
  </si>
  <si>
    <t>* Применение корректирующих коэффициентов и индексов в рамках данного исследования нецелесообразно.</t>
  </si>
  <si>
    <t>Наименование объекта закупки</t>
  </si>
  <si>
    <t>Средняя цена за единицу</t>
  </si>
  <si>
    <t>Приложение №3 к Форме заявки (в табличной форме с формулами расчета)
+RC:R[24]C[10]R[6]C[1]RC:R[54]C[10]RC:R[30]C[10]R[6]C[1]RC:R[54]C[10]RC:R[54]C[10]R[6]C[1]RC:R[54]C[10]RC:R[58]C[10]R[6]C[1]RC:R[54]C[10]RC:R[62]C[10]R[6]C[1]RC:R[54]C[10]</t>
  </si>
  <si>
    <t>Приложение №1  к Обоснованию начальной (макисмальной) цены контракта</t>
  </si>
  <si>
    <t>Расчет обоснования начальной максимальной цены произведен главным бухгалтером Никитиной О.К.</t>
  </si>
  <si>
    <t>Главный бухгалтер                                           Никитина О.К.</t>
  </si>
  <si>
    <t>чел</t>
  </si>
  <si>
    <t>Обоснование начальной (максимальной ) цены контракта для определения  исполнителя (подрядчика, поставщика) оказания услуг обучения по профессиональной программе: «Бюджетный учет в 2026 году - новые стандарты. Учёт нефинансовых активов в 2026 году».</t>
  </si>
  <si>
    <t>Оказание услуг обучения по профессиональной программе: «Бюджетный учет в 2026 году - новые стандарты. Учёт нефинансовых активов в 2026 году».</t>
  </si>
  <si>
    <t>Предложение №1 вх. №4660 от 25.05.2026</t>
  </si>
  <si>
    <t>Предложение №2 вх. №4661 от 25.05.2026</t>
  </si>
  <si>
    <t>Предложение №3 вх. №4662 от 25.05.2026</t>
  </si>
  <si>
    <r>
      <t xml:space="preserve">Проведенные исследования позволяют определить начальную (максимальную) цену контракта в размере </t>
    </r>
    <r>
      <rPr>
        <b/>
        <u/>
        <sz val="12"/>
        <rFont val="Times New Roman"/>
        <family val="1"/>
        <charset val="204"/>
      </rPr>
      <t>185 000 рубей 00 копеек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</si>
</sst>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3" x14ac:knownFonts="1"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</font>
    <font>
      <sz val="10"/>
      <name val="Times New Roman"/>
      <family val="1"/>
      <charset val="204"/>
    </font>
    <font>
      <sz val="8"/>
      <color indexed="9"/>
      <name val="Arial"/>
      <family val="2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7" fillId="0" borderId="0" xfId="0" applyFont="1"/>
    <xf numFmtId="0" fontId="3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right"/>
    </xf>
    <xf numFmtId="0" fontId="9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11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4" fillId="2" borderId="0" xfId="0" applyFont="1" applyFill="1"/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0" fontId="3" fillId="2" borderId="0" xfId="0" applyFont="1" applyFill="1"/>
    <xf numFmtId="0" fontId="8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0" fontId="6" fillId="2" borderId="0" xfId="0" applyFont="1" applyFill="1"/>
    <xf numFmtId="0" fontId="10" fillId="2" borderId="0" xfId="0" applyFont="1" applyFill="1" applyAlignment="1">
      <alignment horizontal="left"/>
    </xf>
    <xf numFmtId="1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0" fillId="2" borderId="0" xfId="0" applyNumberFormat="1" applyFill="1" applyAlignment="1">
      <alignment horizontal="right"/>
    </xf>
    <xf numFmtId="164" fontId="11" fillId="2" borderId="0" xfId="0" applyNumberFormat="1" applyFont="1" applyFill="1" applyAlignment="1">
      <alignment horizontal="center"/>
    </xf>
    <xf numFmtId="164" fontId="0" fillId="2" borderId="0" xfId="0" applyNumberFormat="1" applyFill="1"/>
    <xf numFmtId="164" fontId="5" fillId="2" borderId="0" xfId="0" applyNumberFormat="1" applyFont="1" applyFill="1" applyAlignment="1">
      <alignment horizont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left" vertical="top" wrapText="1"/>
    </xf>
    <xf numFmtId="0" fontId="0" fillId="2" borderId="0" xfId="0" applyFill="1"/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11" fillId="2" borderId="0" xfId="0" applyFont="1" applyFill="1" applyAlignment="1">
      <alignment horizontal="center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L45"/>
  <sheetViews>
    <sheetView tabSelected="1" zoomScale="80" zoomScaleNormal="80" zoomScaleSheetLayoutView="80" workbookViewId="0">
      <selection activeCell="X24" sqref="X24"/>
    </sheetView>
  </sheetViews>
  <sheetFormatPr defaultColWidth="10.28515625" defaultRowHeight="10.199999999999999" x14ac:dyDescent="0.2"/>
  <cols>
    <col min="1" max="1" width="7.28515625" style="6" customWidth="1"/>
    <col min="2" max="2" width="72.5703125" style="6" customWidth="1"/>
    <col min="3" max="3" width="13.28515625" style="6" bestFit="1" customWidth="1"/>
    <col min="4" max="4" width="9.7109375" style="7" bestFit="1" customWidth="1"/>
    <col min="5" max="5" width="19.42578125" style="7" customWidth="1"/>
    <col min="6" max="7" width="18.85546875" style="7" customWidth="1"/>
    <col min="8" max="8" width="20.28515625" style="7" bestFit="1" customWidth="1"/>
    <col min="9" max="9" width="14" style="7" customWidth="1"/>
    <col min="10" max="10" width="17.7109375" style="7" customWidth="1"/>
    <col min="11" max="11" width="24" style="34" customWidth="1"/>
    <col min="12" max="12" width="17.140625" hidden="1" customWidth="1"/>
    <col min="13" max="13" width="0" hidden="1" customWidth="1"/>
    <col min="16" max="16" width="10.28515625" customWidth="1"/>
    <col min="18" max="18" width="1.85546875" customWidth="1"/>
    <col min="19" max="19" width="2.85546875" customWidth="1"/>
    <col min="20" max="20" width="2.7109375" customWidth="1"/>
  </cols>
  <sheetData>
    <row r="1" spans="1:11" x14ac:dyDescent="0.2">
      <c r="A1" s="46" t="s">
        <v>20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32"/>
    </row>
    <row r="3" spans="1:11" ht="13.2" x14ac:dyDescent="0.25">
      <c r="A3" s="5" t="s">
        <v>8</v>
      </c>
      <c r="B3" s="5" t="s">
        <v>9</v>
      </c>
      <c r="G3" s="52" t="s">
        <v>21</v>
      </c>
      <c r="H3" s="52"/>
      <c r="I3" s="52"/>
      <c r="J3" s="52"/>
      <c r="K3" s="52"/>
    </row>
    <row r="4" spans="1:11" ht="13.2" x14ac:dyDescent="0.25">
      <c r="A4" s="5"/>
      <c r="B4" s="5"/>
      <c r="G4" s="8"/>
      <c r="H4" s="8"/>
      <c r="I4" s="8"/>
      <c r="J4" s="8"/>
      <c r="K4" s="33"/>
    </row>
    <row r="5" spans="1:11" ht="15.75" customHeight="1" x14ac:dyDescent="0.2">
      <c r="B5" s="44" t="s">
        <v>25</v>
      </c>
      <c r="C5" s="44"/>
      <c r="D5" s="44"/>
      <c r="E5" s="44"/>
      <c r="F5" s="44"/>
      <c r="G5" s="45"/>
      <c r="H5" s="45"/>
      <c r="I5" s="45"/>
      <c r="J5" s="45"/>
      <c r="K5" s="45"/>
    </row>
    <row r="6" spans="1:11" ht="26.25" customHeight="1" x14ac:dyDescent="0.2">
      <c r="B6" s="44"/>
      <c r="C6" s="44"/>
      <c r="D6" s="44"/>
      <c r="E6" s="44"/>
      <c r="F6" s="44"/>
      <c r="G6" s="45"/>
      <c r="H6" s="45"/>
      <c r="I6" s="45"/>
      <c r="J6" s="45"/>
      <c r="K6" s="45"/>
    </row>
    <row r="7" spans="1:11" ht="68.25" hidden="1" customHeight="1" x14ac:dyDescent="0.2">
      <c r="B7" s="44"/>
      <c r="C7" s="44"/>
      <c r="D7" s="44"/>
      <c r="E7" s="44"/>
      <c r="F7" s="44"/>
      <c r="G7" s="45"/>
      <c r="H7" s="45"/>
      <c r="I7" s="45"/>
      <c r="J7" s="45"/>
      <c r="K7" s="45"/>
    </row>
    <row r="8" spans="1:11" ht="6" customHeight="1" x14ac:dyDescent="0.2">
      <c r="B8" s="44"/>
      <c r="C8" s="44"/>
      <c r="D8" s="44"/>
      <c r="E8" s="44"/>
      <c r="F8" s="44"/>
      <c r="G8" s="45"/>
      <c r="H8" s="45"/>
      <c r="I8" s="45"/>
      <c r="J8" s="45"/>
      <c r="K8" s="45"/>
    </row>
    <row r="9" spans="1:11" ht="65.25" customHeight="1" x14ac:dyDescent="0.2">
      <c r="B9" s="39" t="s">
        <v>2</v>
      </c>
      <c r="C9" s="39"/>
      <c r="D9" s="39"/>
      <c r="E9" s="39"/>
      <c r="F9" s="39"/>
      <c r="G9" s="39"/>
      <c r="H9" s="39"/>
      <c r="I9" s="39"/>
      <c r="J9" s="39"/>
      <c r="K9" s="39"/>
    </row>
    <row r="10" spans="1:11" ht="10.5" customHeight="1" x14ac:dyDescent="0.2">
      <c r="B10" s="10"/>
      <c r="C10" s="10"/>
      <c r="D10" s="10"/>
      <c r="E10" s="10"/>
      <c r="F10" s="11"/>
      <c r="G10" s="11"/>
      <c r="H10" s="11"/>
    </row>
    <row r="11" spans="1:11" ht="19.5" customHeight="1" x14ac:dyDescent="0.2">
      <c r="B11" s="12" t="s">
        <v>4</v>
      </c>
      <c r="C11" s="9"/>
      <c r="D11" s="10"/>
      <c r="E11" s="10"/>
      <c r="F11" s="11"/>
      <c r="G11" s="11"/>
      <c r="H11" s="11"/>
    </row>
    <row r="12" spans="1:11" ht="15.6" x14ac:dyDescent="0.3">
      <c r="B12" s="13" t="s">
        <v>5</v>
      </c>
      <c r="C12" s="14"/>
      <c r="D12" s="11"/>
      <c r="E12" s="11"/>
      <c r="F12" s="11"/>
      <c r="G12" s="11"/>
      <c r="H12" s="11"/>
    </row>
    <row r="13" spans="1:11" ht="15.6" x14ac:dyDescent="0.3">
      <c r="A13" s="15"/>
      <c r="B13" s="16"/>
      <c r="C13" s="11"/>
      <c r="D13" s="11"/>
      <c r="E13" s="11"/>
      <c r="F13" s="11"/>
      <c r="G13" s="11"/>
      <c r="H13" s="11"/>
    </row>
    <row r="14" spans="1:11" s="1" customFormat="1" ht="15.6" x14ac:dyDescent="0.25">
      <c r="A14" s="48" t="s">
        <v>6</v>
      </c>
      <c r="B14" s="51" t="s">
        <v>3</v>
      </c>
      <c r="C14" s="51"/>
      <c r="D14" s="51"/>
      <c r="E14" s="51"/>
      <c r="F14" s="51"/>
      <c r="G14" s="51"/>
      <c r="H14" s="51"/>
      <c r="I14" s="51"/>
      <c r="J14" s="51"/>
      <c r="K14" s="51"/>
    </row>
    <row r="15" spans="1:11" s="1" customFormat="1" ht="12.75" customHeight="1" x14ac:dyDescent="0.25">
      <c r="A15" s="49"/>
      <c r="B15" s="40" t="s">
        <v>18</v>
      </c>
      <c r="C15" s="40" t="s">
        <v>0</v>
      </c>
      <c r="D15" s="50" t="s">
        <v>1</v>
      </c>
      <c r="E15" s="40" t="s">
        <v>15</v>
      </c>
      <c r="F15" s="40"/>
      <c r="G15" s="40"/>
      <c r="H15" s="40" t="s">
        <v>12</v>
      </c>
      <c r="I15" s="40"/>
      <c r="J15" s="40"/>
      <c r="K15" s="40"/>
    </row>
    <row r="16" spans="1:11" s="1" customFormat="1" ht="21" customHeight="1" x14ac:dyDescent="0.25">
      <c r="A16" s="49"/>
      <c r="B16" s="40"/>
      <c r="C16" s="40"/>
      <c r="D16" s="50"/>
      <c r="E16" s="40"/>
      <c r="F16" s="40"/>
      <c r="G16" s="40"/>
      <c r="H16" s="40"/>
      <c r="I16" s="40"/>
      <c r="J16" s="40"/>
      <c r="K16" s="40"/>
    </row>
    <row r="17" spans="1:11" s="1" customFormat="1" ht="78" customHeight="1" x14ac:dyDescent="0.25">
      <c r="A17" s="49"/>
      <c r="B17" s="40"/>
      <c r="C17" s="40"/>
      <c r="D17" s="50"/>
      <c r="E17" s="30" t="s">
        <v>27</v>
      </c>
      <c r="F17" s="30" t="s">
        <v>28</v>
      </c>
      <c r="G17" s="30" t="s">
        <v>29</v>
      </c>
      <c r="H17" s="30" t="s">
        <v>19</v>
      </c>
      <c r="I17" s="17" t="s">
        <v>10</v>
      </c>
      <c r="J17" s="17" t="s">
        <v>11</v>
      </c>
      <c r="K17" s="31" t="s">
        <v>16</v>
      </c>
    </row>
    <row r="18" spans="1:11" s="1" customFormat="1" ht="96" customHeight="1" x14ac:dyDescent="0.25">
      <c r="A18" s="2">
        <v>1</v>
      </c>
      <c r="B18" s="17" t="s">
        <v>26</v>
      </c>
      <c r="C18" s="17" t="s">
        <v>24</v>
      </c>
      <c r="D18" s="2">
        <v>2</v>
      </c>
      <c r="E18" s="36">
        <f>171000/2</f>
        <v>85500</v>
      </c>
      <c r="F18" s="36">
        <f>200000/2</f>
        <v>100000</v>
      </c>
      <c r="G18" s="36">
        <f>184000/2</f>
        <v>92000</v>
      </c>
      <c r="H18" s="36">
        <f>(E18+F18+G18)/3</f>
        <v>92500</v>
      </c>
      <c r="I18" s="37">
        <f t="shared" ref="I18" si="0">STDEV(E18:G18)/AVERAGE(E18:G18)*100</f>
        <v>7.8518048899102428</v>
      </c>
      <c r="J18" s="37" t="str">
        <f t="shared" ref="J18" si="1">IF(I18&lt;=33,$A$3,$B$3)</f>
        <v>однородная</v>
      </c>
      <c r="K18" s="37">
        <f>H18*2</f>
        <v>185000</v>
      </c>
    </row>
    <row r="19" spans="1:11" s="1" customFormat="1" ht="27" customHeight="1" x14ac:dyDescent="0.25">
      <c r="A19" s="2"/>
      <c r="B19" s="41" t="s">
        <v>7</v>
      </c>
      <c r="C19" s="42"/>
      <c r="D19" s="42"/>
      <c r="E19" s="42"/>
      <c r="F19" s="42"/>
      <c r="G19" s="42"/>
      <c r="H19" s="42"/>
      <c r="I19" s="42"/>
      <c r="J19" s="43"/>
      <c r="K19" s="38">
        <f>SUM(K18)</f>
        <v>185000</v>
      </c>
    </row>
    <row r="20" spans="1:11" s="1" customFormat="1" ht="15.6" x14ac:dyDescent="0.3">
      <c r="A20" s="18"/>
      <c r="B20" s="19"/>
      <c r="C20" s="20"/>
      <c r="D20" s="21"/>
      <c r="E20" s="22"/>
      <c r="F20" s="22"/>
      <c r="G20" s="22"/>
      <c r="H20" s="22"/>
      <c r="I20" s="23"/>
      <c r="J20" s="23"/>
      <c r="K20" s="35"/>
    </row>
    <row r="21" spans="1:11" ht="15.6" x14ac:dyDescent="0.2">
      <c r="A21" s="24"/>
      <c r="B21" s="25" t="s">
        <v>17</v>
      </c>
      <c r="C21" s="26"/>
      <c r="D21" s="27"/>
      <c r="E21" s="27"/>
      <c r="F21" s="27"/>
      <c r="G21" s="27"/>
      <c r="H21" s="27"/>
    </row>
    <row r="22" spans="1:11" ht="15.6" x14ac:dyDescent="0.2">
      <c r="A22" s="24"/>
      <c r="B22" s="25" t="s">
        <v>13</v>
      </c>
      <c r="C22" s="26"/>
      <c r="D22" s="27"/>
      <c r="E22" s="27"/>
      <c r="F22" s="27"/>
      <c r="G22" s="27"/>
      <c r="H22" s="27"/>
    </row>
    <row r="23" spans="1:11" ht="15.6" x14ac:dyDescent="0.2">
      <c r="A23" s="24"/>
      <c r="B23" s="25" t="s">
        <v>14</v>
      </c>
      <c r="C23" s="26"/>
      <c r="D23" s="27"/>
      <c r="E23" s="27"/>
      <c r="F23" s="27"/>
      <c r="G23" s="27"/>
      <c r="H23" s="27"/>
    </row>
    <row r="24" spans="1:11" ht="15.6" x14ac:dyDescent="0.2">
      <c r="A24" s="24"/>
      <c r="B24" s="25"/>
      <c r="C24" s="26"/>
      <c r="D24" s="27"/>
      <c r="E24" s="27"/>
      <c r="F24" s="27"/>
      <c r="G24" s="27"/>
      <c r="H24" s="27"/>
    </row>
    <row r="25" spans="1:11" ht="15.6" x14ac:dyDescent="0.2">
      <c r="A25" s="24"/>
      <c r="B25" s="25" t="s">
        <v>30</v>
      </c>
      <c r="C25" s="26"/>
      <c r="D25" s="27"/>
      <c r="E25" s="27"/>
      <c r="F25" s="27"/>
      <c r="G25" s="27"/>
      <c r="H25" s="27"/>
    </row>
    <row r="26" spans="1:11" ht="25.8" customHeight="1" x14ac:dyDescent="0.35">
      <c r="A26" s="28"/>
      <c r="B26" s="29" t="s">
        <v>22</v>
      </c>
    </row>
    <row r="27" spans="1:11" ht="18" x14ac:dyDescent="0.35">
      <c r="A27" s="28"/>
      <c r="B27" s="29"/>
    </row>
    <row r="28" spans="1:11" ht="18" x14ac:dyDescent="0.35">
      <c r="A28" s="28"/>
      <c r="B28" s="29" t="s">
        <v>23</v>
      </c>
    </row>
    <row r="29" spans="1:11" ht="18" x14ac:dyDescent="0.35">
      <c r="A29" s="28"/>
      <c r="B29" s="29"/>
    </row>
    <row r="30" spans="1:11" ht="18" x14ac:dyDescent="0.35">
      <c r="A30" s="28"/>
      <c r="B30" s="29"/>
    </row>
    <row r="31" spans="1:11" ht="18" x14ac:dyDescent="0.35">
      <c r="A31" s="28"/>
      <c r="B31" s="29"/>
    </row>
    <row r="32" spans="1:11" ht="18" x14ac:dyDescent="0.35">
      <c r="A32" s="28"/>
      <c r="B32" s="29"/>
    </row>
    <row r="33" spans="1:2" ht="18" x14ac:dyDescent="0.35">
      <c r="A33" s="28"/>
      <c r="B33" s="29"/>
    </row>
    <row r="34" spans="1:2" ht="18" x14ac:dyDescent="0.35">
      <c r="A34" s="28"/>
      <c r="B34" s="29"/>
    </row>
    <row r="35" spans="1:2" ht="18" x14ac:dyDescent="0.35">
      <c r="A35" s="28"/>
      <c r="B35" s="29"/>
    </row>
    <row r="36" spans="1:2" ht="18" x14ac:dyDescent="0.35">
      <c r="A36" s="28"/>
      <c r="B36" s="29"/>
    </row>
    <row r="37" spans="1:2" ht="18" x14ac:dyDescent="0.35">
      <c r="A37" s="28"/>
      <c r="B37" s="29"/>
    </row>
    <row r="38" spans="1:2" ht="18" x14ac:dyDescent="0.35">
      <c r="A38" s="28"/>
      <c r="B38" s="29"/>
    </row>
    <row r="39" spans="1:2" ht="18" x14ac:dyDescent="0.35">
      <c r="A39" s="28"/>
      <c r="B39" s="29"/>
    </row>
    <row r="40" spans="1:2" ht="18" x14ac:dyDescent="0.35">
      <c r="A40" s="28"/>
      <c r="B40" s="29"/>
    </row>
    <row r="41" spans="1:2" ht="72" customHeight="1" x14ac:dyDescent="0.35">
      <c r="A41" s="28"/>
      <c r="B41" s="29"/>
    </row>
    <row r="42" spans="1:2" ht="18" x14ac:dyDescent="0.35">
      <c r="A42" s="28"/>
      <c r="B42" s="29"/>
    </row>
    <row r="43" spans="1:2" ht="18" x14ac:dyDescent="0.35">
      <c r="A43" s="28"/>
      <c r="B43" s="29"/>
    </row>
    <row r="44" spans="1:2" ht="18" x14ac:dyDescent="0.35">
      <c r="A44" s="28"/>
      <c r="B44" s="29"/>
    </row>
    <row r="45" spans="1:2" ht="18" x14ac:dyDescent="0.35">
      <c r="A45" s="28"/>
      <c r="B45" s="29"/>
    </row>
  </sheetData>
  <mergeCells count="12">
    <mergeCell ref="B9:K9"/>
    <mergeCell ref="B15:B17"/>
    <mergeCell ref="B19:J19"/>
    <mergeCell ref="B5:K8"/>
    <mergeCell ref="A1:K1"/>
    <mergeCell ref="A14:A17"/>
    <mergeCell ref="C15:C17"/>
    <mergeCell ref="D15:D17"/>
    <mergeCell ref="E15:G16"/>
    <mergeCell ref="B14:K14"/>
    <mergeCell ref="H15:K16"/>
    <mergeCell ref="G3:K3"/>
  </mergeCells>
  <phoneticPr fontId="0" type="noConversion"/>
  <conditionalFormatting sqref="I18">
    <cfRule type="cellIs" dxfId="1" priority="6" operator="greaterThan">
      <formula>33</formula>
    </cfRule>
  </conditionalFormatting>
  <conditionalFormatting sqref="J18">
    <cfRule type="containsText" dxfId="0" priority="5" operator="containsText" text="Неоднородная">
      <formula>NOT(ISERROR(SEARCH("Неоднородная",J18)))</formula>
    </cfRule>
  </conditionalFormatting>
  <pageMargins left="0.59055118110236227" right="0.43307086614173229" top="0.23622047244094491" bottom="0.27559055118110237" header="0.15748031496062992" footer="0.15748031496062992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Цыпина Инесса Юрьевна</dc:creator>
  <cp:lastModifiedBy>С. Г. Тимошкина</cp:lastModifiedBy>
  <cp:revision>1</cp:revision>
  <cp:lastPrinted>2026-05-25T09:19:09Z</cp:lastPrinted>
  <dcterms:created xsi:type="dcterms:W3CDTF">2013-01-11T07:45:47Z</dcterms:created>
  <dcterms:modified xsi:type="dcterms:W3CDTF">2026-05-25T09:19:30Z</dcterms:modified>
</cp:coreProperties>
</file>