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С\Закупки\2026\ЗМО\00_00_00 Хозтовары Канцтовары\"/>
    </mc:Choice>
  </mc:AlternateContent>
  <xr:revisionPtr revIDLastSave="0" documentId="13_ncr:1_{F25D054D-2031-40D7-B1F6-8F327E622C0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Командировки" sheetId="1" r:id="rId1"/>
    <sheet name="Материалы" sheetId="2" r:id="rId2"/>
    <sheet name="Оборудование" sheetId="3" r:id="rId3"/>
  </sheets>
  <externalReferences>
    <externalReference r:id="rId4"/>
  </externalReferences>
  <definedNames>
    <definedName name="_xlnm._FilterDatabase" localSheetId="1" hidden="1">Материалы!$A$6:$BR$33</definedName>
  </definedNames>
  <calcPr calcId="191029"/>
</workbook>
</file>

<file path=xl/calcChain.xml><?xml version="1.0" encoding="utf-8"?>
<calcChain xmlns="http://schemas.openxmlformats.org/spreadsheetml/2006/main">
  <c r="F30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4" i="2"/>
  <c r="D25" i="2"/>
  <c r="D26" i="2"/>
  <c r="D27" i="2"/>
  <c r="D28" i="2"/>
  <c r="D29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G7" i="2" l="1"/>
  <c r="G8" i="2"/>
  <c r="G30" i="2" l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F31" i="1" l="1"/>
  <c r="G31" i="1"/>
  <c r="H31" i="1"/>
  <c r="I3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D9" i="3"/>
  <c r="D10" i="3"/>
  <c r="D11" i="3"/>
  <c r="D12" i="3"/>
  <c r="D13" i="3"/>
  <c r="D14" i="3"/>
  <c r="D15" i="3"/>
  <c r="D16" i="3"/>
  <c r="D17" i="3"/>
  <c r="D8" i="3"/>
  <c r="D18" i="3"/>
  <c r="D19" i="3"/>
  <c r="D20" i="3"/>
  <c r="D21" i="3"/>
  <c r="D22" i="3"/>
  <c r="D7" i="3"/>
  <c r="E23" i="1"/>
  <c r="E24" i="1"/>
  <c r="E25" i="1"/>
  <c r="E26" i="1"/>
  <c r="E27" i="1"/>
  <c r="E28" i="1"/>
  <c r="E29" i="1"/>
  <c r="E30" i="1"/>
  <c r="E8" i="1"/>
  <c r="D23" i="3" l="1"/>
  <c r="E31" i="1"/>
</calcChain>
</file>

<file path=xl/sharedStrings.xml><?xml version="1.0" encoding="utf-8"?>
<sst xmlns="http://schemas.openxmlformats.org/spreadsheetml/2006/main" count="48" uniqueCount="35">
  <si>
    <t>ФИО</t>
  </si>
  <si>
    <t>Место назначения</t>
  </si>
  <si>
    <t>Срок командировки</t>
  </si>
  <si>
    <t>Планируемые расходы (сумма)</t>
  </si>
  <si>
    <t>Цель командировки с обоснованием</t>
  </si>
  <si>
    <t>(подразделение)</t>
  </si>
  <si>
    <t>Приложение 1</t>
  </si>
  <si>
    <t>Обоснование потребности</t>
  </si>
  <si>
    <t xml:space="preserve">Наменование </t>
  </si>
  <si>
    <t>Количество</t>
  </si>
  <si>
    <t>Стоимость за ед.</t>
  </si>
  <si>
    <t>Сумма</t>
  </si>
  <si>
    <t>подразделение</t>
  </si>
  <si>
    <t>проезд</t>
  </si>
  <si>
    <t>проживание</t>
  </si>
  <si>
    <t>оргвзнос</t>
  </si>
  <si>
    <t>Приложение 3</t>
  </si>
  <si>
    <t>суточные</t>
  </si>
  <si>
    <t>ВСЕГО</t>
  </si>
  <si>
    <t>Итого:</t>
  </si>
  <si>
    <t xml:space="preserve">Потребность в расходных материалах для научных исследований в рамках выполнения государственного задания на 2026 год </t>
  </si>
  <si>
    <t>Планируемые командировки на 2026 год</t>
  </si>
  <si>
    <t>Телефонный аппарат проводной Panasonic KX-TS2388</t>
  </si>
  <si>
    <t>Чайник электрический Brayer BR1014 металлический мощность
2200вт</t>
  </si>
  <si>
    <t>Ед.</t>
  </si>
  <si>
    <t>Товары (работы, услуги)</t>
  </si>
  <si>
    <t>№</t>
  </si>
  <si>
    <t>Цена</t>
  </si>
  <si>
    <t>Кол-во</t>
  </si>
  <si>
    <t xml:space="preserve"> </t>
  </si>
  <si>
    <t>шт</t>
  </si>
  <si>
    <t>В том числе НДС:</t>
  </si>
  <si>
    <t>Всего наименований 23, на сумму 264719,30 руб.</t>
  </si>
  <si>
    <t>Двести шестьдесят четыре тысячи семьсот девятнадцать рублей 30 копеек.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</si>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</sst>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63A47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/>
    <xf numFmtId="0" fontId="0" fillId="0" borderId="0" xfId="0" applyBorder="1" applyAlignment="1">
      <alignment horizontal="center" vertical="top"/>
    </xf>
    <xf numFmtId="4" fontId="0" fillId="0" borderId="1" xfId="0" applyNumberFormat="1" applyBorder="1" applyAlignment="1">
      <alignment horizontal="left" vertical="top" wrapText="1"/>
    </xf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/>
    <xf numFmtId="2" fontId="0" fillId="0" borderId="1" xfId="0" applyNumberFormat="1" applyBorder="1"/>
    <xf numFmtId="0" fontId="6" fillId="0" borderId="0" xfId="0" applyNumberFormat="1" applyFont="1" applyAlignment="1">
      <alignment horizontal="right" vertical="top"/>
    </xf>
    <xf numFmtId="0" fontId="5" fillId="0" borderId="2" xfId="0" applyFont="1" applyBorder="1"/>
    <xf numFmtId="0" fontId="0" fillId="0" borderId="2" xfId="0" applyFont="1" applyBorder="1"/>
    <xf numFmtId="0" fontId="12" fillId="0" borderId="0" xfId="0" applyNumberFormat="1" applyFont="1" applyAlignment="1">
      <alignment vertical="center"/>
    </xf>
    <xf numFmtId="4" fontId="0" fillId="0" borderId="0" xfId="0" applyNumberFormat="1"/>
    <xf numFmtId="0" fontId="3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4" fillId="0" borderId="15" xfId="0" applyFont="1" applyBorder="1"/>
    <xf numFmtId="4" fontId="4" fillId="0" borderId="14" xfId="0" applyNumberFormat="1" applyFont="1" applyBorder="1" applyAlignment="1">
      <alignment horizontal="center" vertical="top" wrapText="1"/>
    </xf>
    <xf numFmtId="4" fontId="0" fillId="0" borderId="14" xfId="0" applyNumberFormat="1" applyBorder="1"/>
    <xf numFmtId="1" fontId="0" fillId="0" borderId="16" xfId="0" applyNumberFormat="1" applyBorder="1"/>
    <xf numFmtId="0" fontId="4" fillId="0" borderId="16" xfId="0" applyFont="1" applyBorder="1" applyAlignment="1">
      <alignment horizontal="center" vertical="top" wrapText="1"/>
    </xf>
    <xf numFmtId="2" fontId="0" fillId="0" borderId="16" xfId="0" applyNumberFormat="1" applyBorder="1"/>
    <xf numFmtId="4" fontId="0" fillId="0" borderId="17" xfId="0" applyNumberFormat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11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/>
    <xf numFmtId="0" fontId="6" fillId="0" borderId="2" xfId="0" applyNumberFormat="1" applyFont="1" applyBorder="1" applyAlignment="1">
      <alignment horizontal="center"/>
    </xf>
    <xf numFmtId="0" fontId="0" fillId="0" borderId="0" xfId="0" applyNumberFormat="1" applyAlignment="1">
      <alignment horizontal="center" vertical="top"/>
    </xf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top"/>
    </xf>
    <xf numFmtId="0" fontId="6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86;&#1095;&#1082;&#1072;&#1088;&#1077;&#1074;/&#1056;&#1040;&#1053;/2026/&#1057;&#1095;&#1077;&#1090;%2021.05.26%20&#1061;&#1086;&#10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21">
          <cell r="N21" t="str">
            <v>Ведро 10 л, без крышки, пластиковое, хозяйственное, УСИЛЕННОЕ, цвет ассорти, мерная шкала, Laima</v>
          </cell>
          <cell r="AV21">
            <v>10</v>
          </cell>
          <cell r="BB21" t="str">
            <v>шт</v>
          </cell>
          <cell r="BF21">
            <v>212.72</v>
          </cell>
          <cell r="BN21">
            <v>2127.1999999999998</v>
          </cell>
        </row>
        <row r="22">
          <cell r="N22" t="str">
            <v xml:space="preserve">Ведро Martika Соло 5 л пластик бирюзовое </v>
          </cell>
          <cell r="AV22">
            <v>15</v>
          </cell>
          <cell r="BB22" t="str">
            <v>ШТ</v>
          </cell>
          <cell r="BF22">
            <v>182.3</v>
          </cell>
          <cell r="BN22">
            <v>2734.5</v>
          </cell>
        </row>
        <row r="23">
          <cell r="N23" t="str">
            <v>Губка для посуды Paclan Practi Universal поролон 9x6 см с абразивным слоем (5 штук в упаковке)</v>
          </cell>
          <cell r="AV23">
            <v>100</v>
          </cell>
          <cell r="BB23" t="str">
            <v>ШТ</v>
          </cell>
          <cell r="BF23">
            <v>80.14</v>
          </cell>
          <cell r="BN23">
            <v>8014</v>
          </cell>
        </row>
        <row r="24">
          <cell r="N24" t="str">
            <v>Мыло туалетное Меридиан Натуральное 100 г</v>
          </cell>
          <cell r="AV24">
            <v>200</v>
          </cell>
          <cell r="BB24" t="str">
            <v>шт</v>
          </cell>
          <cell r="BF24">
            <v>37.64</v>
          </cell>
          <cell r="BN24">
            <v>7528</v>
          </cell>
        </row>
        <row r="25">
          <cell r="N25" t="str">
            <v>Мыло жидкое Алоэ вера 500мл с дозатором</v>
          </cell>
          <cell r="AV25">
            <v>100</v>
          </cell>
          <cell r="BB25" t="str">
            <v>шт</v>
          </cell>
          <cell r="BF25">
            <v>101.43</v>
          </cell>
          <cell r="BN25">
            <v>10143</v>
          </cell>
        </row>
        <row r="26">
          <cell r="N26" t="str">
            <v>Мыло жидкое нейтральное 5000 мл</v>
          </cell>
          <cell r="AV26">
            <v>30</v>
          </cell>
          <cell r="BB26" t="str">
            <v>шт</v>
          </cell>
          <cell r="BF26">
            <v>519.26</v>
          </cell>
          <cell r="BN26">
            <v>15577.8</v>
          </cell>
        </row>
        <row r="27">
          <cell r="N27" t="str">
            <v>Мыло хозяйственное Меридиан 72% 200 г без обёртки</v>
          </cell>
          <cell r="AV27">
            <v>100</v>
          </cell>
          <cell r="BB27" t="str">
            <v>шт</v>
          </cell>
          <cell r="BF27">
            <v>44.53</v>
          </cell>
          <cell r="BN27">
            <v>4453</v>
          </cell>
        </row>
        <row r="28">
          <cell r="N28" t="str">
            <v>Перчатки латексные медицинские Manual "High Risk HR419", M, (уп-25 пар)., неопудренные, особо прочные, картон. коробка</v>
          </cell>
          <cell r="AV28">
            <v>5</v>
          </cell>
          <cell r="BB28" t="str">
            <v>упак</v>
          </cell>
          <cell r="BF28">
            <v>1721.5</v>
          </cell>
          <cell r="BN28">
            <v>8607.5</v>
          </cell>
        </row>
        <row r="29">
          <cell r="N29" t="str">
            <v>Перчатки рабочие защитные хлопковые/полиэфирные с ПВХ покрытием белые (точка, 5 нитей, 10 класс, универсальный размер, 10 пар в упаковке)</v>
          </cell>
          <cell r="AV29">
            <v>200</v>
          </cell>
          <cell r="BB29" t="str">
            <v>шт</v>
          </cell>
          <cell r="BF29">
            <v>23.96</v>
          </cell>
          <cell r="BN29">
            <v>4792</v>
          </cell>
        </row>
        <row r="30">
          <cell r="N30" t="str">
            <v>Перчатки рабочие защитные СВС хлопковые с латексным покрытием белые/зелёные (13 класс, универсальный размер, 10 пар в упаковке)</v>
          </cell>
          <cell r="AV30">
            <v>2</v>
          </cell>
          <cell r="BB30" t="str">
            <v>упак</v>
          </cell>
          <cell r="BF30">
            <v>376.1</v>
          </cell>
          <cell r="BN30">
            <v>752.2</v>
          </cell>
        </row>
        <row r="31">
          <cell r="N31" t="str">
            <v>Перчатки рабочие защитные Комус хлопковые/полиэфирные белые (6 нитей, 13 класс, размер 8-9 (L), 5 пар в упаковке)</v>
          </cell>
          <cell r="AV31">
            <v>10</v>
          </cell>
          <cell r="BB31" t="str">
            <v>упак</v>
          </cell>
          <cell r="BF31">
            <v>256</v>
          </cell>
          <cell r="BN31">
            <v>2560</v>
          </cell>
        </row>
        <row r="32">
          <cell r="N32" t="str">
            <v>Порошок стиральный автомат Биолан Color 0.35 кг для цветного белья</v>
          </cell>
          <cell r="AV32">
            <v>150</v>
          </cell>
          <cell r="BB32" t="str">
            <v>шт</v>
          </cell>
          <cell r="BF32">
            <v>112.08</v>
          </cell>
          <cell r="BN32">
            <v>16812</v>
          </cell>
        </row>
        <row r="33">
          <cell r="N33" t="str">
            <v>Салфетки хозяйственные вискоза 38x30 см 80 г/кв.м (5 штук в упаковке)</v>
          </cell>
          <cell r="AV33">
            <v>70</v>
          </cell>
          <cell r="BB33" t="str">
            <v>упак</v>
          </cell>
          <cell r="BF33">
            <v>76.95</v>
          </cell>
          <cell r="BN33">
            <v>5386.5</v>
          </cell>
        </row>
        <row r="34">
          <cell r="N34" t="str">
            <v>Мешки для мусора особо прочные (60 л; 60х70 см; 25 мкм; 20 шт; ПВД; синие; в рулоне) OfficeClean 255798</v>
          </cell>
          <cell r="AV34">
            <v>300</v>
          </cell>
          <cell r="BB34" t="str">
            <v>шт</v>
          </cell>
          <cell r="BF34">
            <v>138.6</v>
          </cell>
          <cell r="BN34">
            <v>41580</v>
          </cell>
        </row>
        <row r="35">
          <cell r="N35" t="str">
            <v>Мешки для мусора многослойные (240 л; 30 мкм; 10 шт; ПВД; в рулоне) OfficeClean 297836</v>
          </cell>
          <cell r="BB35" t="str">
            <v>шт</v>
          </cell>
          <cell r="BF35">
            <v>341.02</v>
          </cell>
          <cell r="BN35">
            <v>34102</v>
          </cell>
        </row>
        <row r="36">
          <cell r="N36" t="str">
            <v>Средство для мытья посуды Золушка Лимон гель 5 л (ПЭТ)</v>
          </cell>
          <cell r="AV36">
            <v>20</v>
          </cell>
          <cell r="BB36" t="str">
            <v>шт</v>
          </cell>
          <cell r="BF36">
            <v>341.82</v>
          </cell>
          <cell r="BN36">
            <v>6836.4</v>
          </cell>
        </row>
        <row r="37">
          <cell r="N37" t="str">
            <v>Универсальное чистящее средство Пемолюкс Сода 7 Лимон порошок 0.48 кг</v>
          </cell>
          <cell r="AV37">
            <v>100</v>
          </cell>
          <cell r="BB37" t="str">
            <v>шт</v>
          </cell>
          <cell r="BF37">
            <v>115.81</v>
          </cell>
          <cell r="BN37">
            <v>11581</v>
          </cell>
        </row>
        <row r="38">
          <cell r="N38" t="str">
            <v>Ёршик для унитаза Эвия с подставкой из пластика круглый</v>
          </cell>
          <cell r="AV38">
            <v>40</v>
          </cell>
          <cell r="BB38" t="str">
            <v>шт</v>
          </cell>
          <cell r="BF38">
            <v>183.31</v>
          </cell>
          <cell r="BN38">
            <v>7332.4</v>
          </cell>
        </row>
        <row r="39">
          <cell r="N39" t="str">
            <v>Средство для мытья посуды Италмас гель 0.9 л</v>
          </cell>
          <cell r="AV39">
            <v>40</v>
          </cell>
          <cell r="BB39" t="str">
            <v>шт</v>
          </cell>
          <cell r="BF39">
            <v>655.9</v>
          </cell>
          <cell r="BN39">
            <v>26236</v>
          </cell>
        </row>
        <row r="40">
          <cell r="N40" t="str">
            <v>Салфетки хозяйственные повышенной впитываемости Luscan микрофибра 30х30см300г/кв.м (3 штуки в упаковке)</v>
          </cell>
          <cell r="AV40">
            <v>100</v>
          </cell>
          <cell r="BB40" t="str">
            <v>шт</v>
          </cell>
          <cell r="BF40">
            <v>187.41</v>
          </cell>
          <cell r="BN40">
            <v>18741</v>
          </cell>
        </row>
        <row r="41">
          <cell r="N41" t="str">
            <v>Мешки для мусора Luscan 30л черные (ПНД 10мкм,30 штук)</v>
          </cell>
          <cell r="AV41">
            <v>100</v>
          </cell>
          <cell r="BB41" t="str">
            <v>шт</v>
          </cell>
          <cell r="BF41">
            <v>98.18</v>
          </cell>
          <cell r="BN41">
            <v>9818</v>
          </cell>
        </row>
        <row r="43">
          <cell r="BF43" t="str">
            <v>Итого: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workbookViewId="0">
      <selection activeCell="E31" sqref="E31:I31"/>
    </sheetView>
  </sheetViews>
  <sheetFormatPr defaultRowHeight="15" x14ac:dyDescent="0.25"/>
  <cols>
    <col min="1" max="1" width="21.7109375" customWidth="1"/>
    <col min="2" max="2" width="34.5703125" customWidth="1"/>
    <col min="3" max="3" width="19.85546875" customWidth="1"/>
    <col min="4" max="4" width="35.28515625" customWidth="1"/>
    <col min="5" max="5" width="15.5703125" customWidth="1"/>
    <col min="6" max="9" width="15" customWidth="1"/>
  </cols>
  <sheetData>
    <row r="1" spans="1:9" x14ac:dyDescent="0.25">
      <c r="F1" t="s">
        <v>6</v>
      </c>
    </row>
    <row r="2" spans="1:9" ht="15.75" x14ac:dyDescent="0.25">
      <c r="A2" s="3" t="s">
        <v>21</v>
      </c>
      <c r="B2" s="5"/>
      <c r="C2" s="42"/>
      <c r="D2" s="42"/>
      <c r="E2" s="10"/>
    </row>
    <row r="3" spans="1:9" ht="25.15" customHeight="1" x14ac:dyDescent="0.3">
      <c r="A3" s="43"/>
      <c r="B3" s="43"/>
      <c r="C3" s="43"/>
      <c r="D3" s="43"/>
      <c r="E3" s="43"/>
      <c r="F3" s="43"/>
    </row>
    <row r="4" spans="1:9" ht="27.6" customHeight="1" x14ac:dyDescent="0.25">
      <c r="B4" s="41" t="s">
        <v>12</v>
      </c>
      <c r="C4" s="41"/>
      <c r="D4" s="41"/>
      <c r="E4" s="13"/>
    </row>
    <row r="5" spans="1:9" ht="30.6" customHeight="1" x14ac:dyDescent="0.25">
      <c r="A5" s="44" t="s">
        <v>0</v>
      </c>
      <c r="B5" s="44" t="s">
        <v>1</v>
      </c>
      <c r="C5" s="44" t="s">
        <v>2</v>
      </c>
      <c r="D5" s="46" t="s">
        <v>4</v>
      </c>
      <c r="E5" s="48" t="s">
        <v>3</v>
      </c>
      <c r="F5" s="49"/>
      <c r="G5" s="49"/>
      <c r="H5" s="49"/>
      <c r="I5" s="50"/>
    </row>
    <row r="6" spans="1:9" x14ac:dyDescent="0.25">
      <c r="A6" s="45"/>
      <c r="B6" s="45"/>
      <c r="C6" s="45"/>
      <c r="D6" s="47"/>
      <c r="E6" s="6" t="s">
        <v>18</v>
      </c>
      <c r="F6" s="6" t="s">
        <v>17</v>
      </c>
      <c r="G6" s="1" t="s">
        <v>13</v>
      </c>
      <c r="H6" s="1" t="s">
        <v>14</v>
      </c>
      <c r="I6" s="1" t="s">
        <v>15</v>
      </c>
    </row>
    <row r="7" spans="1:9" ht="14.45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1">
        <v>7</v>
      </c>
      <c r="H7" s="1">
        <v>8</v>
      </c>
      <c r="I7" s="1">
        <v>9</v>
      </c>
    </row>
    <row r="8" spans="1:9" ht="14.45" x14ac:dyDescent="0.3">
      <c r="A8" s="8"/>
      <c r="B8" s="8"/>
      <c r="C8" s="9"/>
      <c r="D8" s="8"/>
      <c r="E8" s="14">
        <f>SUM(F8:I8)</f>
        <v>0</v>
      </c>
      <c r="F8" s="11"/>
      <c r="G8" s="12"/>
      <c r="H8" s="12"/>
      <c r="I8" s="12"/>
    </row>
    <row r="9" spans="1:9" ht="14.45" x14ac:dyDescent="0.3">
      <c r="A9" s="8"/>
      <c r="B9" s="8"/>
      <c r="C9" s="9"/>
      <c r="D9" s="8"/>
      <c r="E9" s="14">
        <f t="shared" ref="E9:E22" si="0">SUM(F9:I9)</f>
        <v>0</v>
      </c>
      <c r="F9" s="11"/>
      <c r="G9" s="12"/>
      <c r="H9" s="12"/>
      <c r="I9" s="12"/>
    </row>
    <row r="10" spans="1:9" ht="14.45" x14ac:dyDescent="0.3">
      <c r="A10" s="8"/>
      <c r="B10" s="8"/>
      <c r="C10" s="9"/>
      <c r="D10" s="8"/>
      <c r="E10" s="14">
        <f t="shared" si="0"/>
        <v>0</v>
      </c>
      <c r="F10" s="11"/>
      <c r="G10" s="12"/>
      <c r="H10" s="12"/>
      <c r="I10" s="12"/>
    </row>
    <row r="11" spans="1:9" ht="14.45" x14ac:dyDescent="0.3">
      <c r="A11" s="8"/>
      <c r="B11" s="8"/>
      <c r="C11" s="9"/>
      <c r="D11" s="8"/>
      <c r="E11" s="14">
        <f t="shared" si="0"/>
        <v>0</v>
      </c>
      <c r="F11" s="11"/>
      <c r="G11" s="12"/>
      <c r="H11" s="12"/>
      <c r="I11" s="12"/>
    </row>
    <row r="12" spans="1:9" ht="14.45" x14ac:dyDescent="0.3">
      <c r="A12" s="8"/>
      <c r="B12" s="8"/>
      <c r="C12" s="9"/>
      <c r="D12" s="8"/>
      <c r="E12" s="14">
        <f t="shared" si="0"/>
        <v>0</v>
      </c>
      <c r="F12" s="11"/>
      <c r="G12" s="12"/>
      <c r="H12" s="12"/>
      <c r="I12" s="12"/>
    </row>
    <row r="13" spans="1:9" ht="14.45" x14ac:dyDescent="0.3">
      <c r="A13" s="8"/>
      <c r="B13" s="8"/>
      <c r="C13" s="9"/>
      <c r="D13" s="8"/>
      <c r="E13" s="14">
        <f t="shared" si="0"/>
        <v>0</v>
      </c>
      <c r="F13" s="11"/>
      <c r="G13" s="12"/>
      <c r="H13" s="12"/>
      <c r="I13" s="12"/>
    </row>
    <row r="14" spans="1:9" ht="14.45" x14ac:dyDescent="0.3">
      <c r="A14" s="8"/>
      <c r="B14" s="8"/>
      <c r="C14" s="9"/>
      <c r="D14" s="8"/>
      <c r="E14" s="14">
        <f t="shared" si="0"/>
        <v>0</v>
      </c>
      <c r="F14" s="11"/>
      <c r="G14" s="12"/>
      <c r="H14" s="12"/>
      <c r="I14" s="12"/>
    </row>
    <row r="15" spans="1:9" ht="14.45" x14ac:dyDescent="0.3">
      <c r="A15" s="8"/>
      <c r="B15" s="8"/>
      <c r="C15" s="9"/>
      <c r="D15" s="8"/>
      <c r="E15" s="14">
        <f t="shared" si="0"/>
        <v>0</v>
      </c>
      <c r="F15" s="11"/>
      <c r="G15" s="12"/>
      <c r="H15" s="12"/>
      <c r="I15" s="12"/>
    </row>
    <row r="16" spans="1:9" ht="14.45" x14ac:dyDescent="0.3">
      <c r="A16" s="8"/>
      <c r="B16" s="8"/>
      <c r="C16" s="9"/>
      <c r="D16" s="8"/>
      <c r="E16" s="14">
        <f t="shared" si="0"/>
        <v>0</v>
      </c>
      <c r="F16" s="11"/>
      <c r="G16" s="12"/>
      <c r="H16" s="12"/>
      <c r="I16" s="12"/>
    </row>
    <row r="17" spans="1:9" ht="14.45" x14ac:dyDescent="0.3">
      <c r="A17" s="8"/>
      <c r="B17" s="8"/>
      <c r="C17" s="9"/>
      <c r="D17" s="8"/>
      <c r="E17" s="14">
        <f t="shared" si="0"/>
        <v>0</v>
      </c>
      <c r="F17" s="11"/>
      <c r="G17" s="12"/>
      <c r="H17" s="12"/>
      <c r="I17" s="12"/>
    </row>
    <row r="18" spans="1:9" ht="14.45" x14ac:dyDescent="0.3">
      <c r="A18" s="8"/>
      <c r="B18" s="8"/>
      <c r="C18" s="9"/>
      <c r="D18" s="8"/>
      <c r="E18" s="14">
        <f t="shared" si="0"/>
        <v>0</v>
      </c>
      <c r="F18" s="11"/>
      <c r="G18" s="12"/>
      <c r="H18" s="12"/>
      <c r="I18" s="12"/>
    </row>
    <row r="19" spans="1:9" ht="14.45" x14ac:dyDescent="0.3">
      <c r="A19" s="8"/>
      <c r="B19" s="8"/>
      <c r="C19" s="9"/>
      <c r="D19" s="8"/>
      <c r="E19" s="14">
        <f t="shared" si="0"/>
        <v>0</v>
      </c>
      <c r="F19" s="11"/>
      <c r="G19" s="12"/>
      <c r="H19" s="12"/>
      <c r="I19" s="12"/>
    </row>
    <row r="20" spans="1:9" ht="14.45" x14ac:dyDescent="0.3">
      <c r="A20" s="8"/>
      <c r="B20" s="8"/>
      <c r="C20" s="9"/>
      <c r="D20" s="8"/>
      <c r="E20" s="14">
        <f t="shared" si="0"/>
        <v>0</v>
      </c>
      <c r="F20" s="11"/>
      <c r="G20" s="12"/>
      <c r="H20" s="12"/>
      <c r="I20" s="12"/>
    </row>
    <row r="21" spans="1:9" ht="14.45" x14ac:dyDescent="0.3">
      <c r="A21" s="8"/>
      <c r="B21" s="8"/>
      <c r="C21" s="9"/>
      <c r="D21" s="8"/>
      <c r="E21" s="14">
        <f t="shared" si="0"/>
        <v>0</v>
      </c>
      <c r="F21" s="11"/>
      <c r="G21" s="12"/>
      <c r="H21" s="12"/>
      <c r="I21" s="12"/>
    </row>
    <row r="22" spans="1:9" ht="14.45" x14ac:dyDescent="0.3">
      <c r="A22" s="8"/>
      <c r="B22" s="8"/>
      <c r="C22" s="9"/>
      <c r="D22" s="8"/>
      <c r="E22" s="14">
        <f t="shared" si="0"/>
        <v>0</v>
      </c>
      <c r="F22" s="11"/>
      <c r="G22" s="12"/>
      <c r="H22" s="12"/>
      <c r="I22" s="12"/>
    </row>
    <row r="23" spans="1:9" x14ac:dyDescent="0.25">
      <c r="A23" s="8"/>
      <c r="B23" s="8"/>
      <c r="C23" s="9"/>
      <c r="D23" s="8"/>
      <c r="E23" s="14">
        <f t="shared" ref="E23:E30" si="1">SUM(F23:I23)</f>
        <v>0</v>
      </c>
      <c r="F23" s="11"/>
      <c r="G23" s="12"/>
      <c r="H23" s="12"/>
      <c r="I23" s="12"/>
    </row>
    <row r="24" spans="1:9" x14ac:dyDescent="0.25">
      <c r="A24" s="1"/>
      <c r="B24" s="1"/>
      <c r="C24" s="1"/>
      <c r="D24" s="1"/>
      <c r="E24" s="14">
        <f t="shared" si="1"/>
        <v>0</v>
      </c>
      <c r="F24" s="11"/>
      <c r="G24" s="12"/>
      <c r="H24" s="12"/>
      <c r="I24" s="12"/>
    </row>
    <row r="25" spans="1:9" x14ac:dyDescent="0.25">
      <c r="A25" s="1"/>
      <c r="B25" s="1"/>
      <c r="C25" s="1"/>
      <c r="D25" s="1"/>
      <c r="E25" s="14">
        <f t="shared" si="1"/>
        <v>0</v>
      </c>
      <c r="F25" s="12"/>
      <c r="G25" s="12"/>
      <c r="H25" s="12"/>
      <c r="I25" s="12"/>
    </row>
    <row r="26" spans="1:9" x14ac:dyDescent="0.25">
      <c r="A26" s="1"/>
      <c r="B26" s="1"/>
      <c r="C26" s="1"/>
      <c r="D26" s="1"/>
      <c r="E26" s="14">
        <f t="shared" si="1"/>
        <v>0</v>
      </c>
      <c r="F26" s="12"/>
      <c r="G26" s="12"/>
      <c r="H26" s="12"/>
      <c r="I26" s="12"/>
    </row>
    <row r="27" spans="1:9" x14ac:dyDescent="0.25">
      <c r="A27" s="1"/>
      <c r="B27" s="1"/>
      <c r="C27" s="1"/>
      <c r="D27" s="1"/>
      <c r="E27" s="14">
        <f t="shared" si="1"/>
        <v>0</v>
      </c>
      <c r="F27" s="12"/>
      <c r="G27" s="12"/>
      <c r="H27" s="12"/>
      <c r="I27" s="12"/>
    </row>
    <row r="28" spans="1:9" x14ac:dyDescent="0.25">
      <c r="A28" s="1"/>
      <c r="B28" s="1"/>
      <c r="C28" s="1"/>
      <c r="D28" s="1"/>
      <c r="E28" s="14">
        <f t="shared" si="1"/>
        <v>0</v>
      </c>
      <c r="F28" s="12"/>
      <c r="G28" s="12"/>
      <c r="H28" s="12"/>
      <c r="I28" s="12"/>
    </row>
    <row r="29" spans="1:9" x14ac:dyDescent="0.25">
      <c r="A29" s="1"/>
      <c r="B29" s="1"/>
      <c r="C29" s="1"/>
      <c r="D29" s="1"/>
      <c r="E29" s="14">
        <f t="shared" si="1"/>
        <v>0</v>
      </c>
      <c r="F29" s="12"/>
      <c r="G29" s="12"/>
      <c r="H29" s="12"/>
      <c r="I29" s="12"/>
    </row>
    <row r="30" spans="1:9" x14ac:dyDescent="0.25">
      <c r="A30" s="1"/>
      <c r="B30" s="1"/>
      <c r="C30" s="1"/>
      <c r="D30" s="1"/>
      <c r="E30" s="14">
        <f t="shared" si="1"/>
        <v>0</v>
      </c>
      <c r="F30" s="12"/>
      <c r="G30" s="12"/>
      <c r="H30" s="12"/>
      <c r="I30" s="12"/>
    </row>
    <row r="31" spans="1:9" x14ac:dyDescent="0.25">
      <c r="A31" s="38" t="s">
        <v>19</v>
      </c>
      <c r="B31" s="39"/>
      <c r="C31" s="39"/>
      <c r="D31" s="40"/>
      <c r="E31" s="12">
        <f>SUM(E8:E30)</f>
        <v>0</v>
      </c>
      <c r="F31" s="12">
        <f t="shared" ref="F31:I31" si="2">SUM(F8:F30)</f>
        <v>0</v>
      </c>
      <c r="G31" s="12">
        <f t="shared" si="2"/>
        <v>0</v>
      </c>
      <c r="H31" s="12">
        <f t="shared" si="2"/>
        <v>0</v>
      </c>
      <c r="I31" s="12">
        <f t="shared" si="2"/>
        <v>0</v>
      </c>
    </row>
  </sheetData>
  <mergeCells count="9">
    <mergeCell ref="A31:D31"/>
    <mergeCell ref="B4:D4"/>
    <mergeCell ref="C2:D2"/>
    <mergeCell ref="A3:F3"/>
    <mergeCell ref="A5:A6"/>
    <mergeCell ref="B5:B6"/>
    <mergeCell ref="C5:C6"/>
    <mergeCell ref="D5:D6"/>
    <mergeCell ref="E5:I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1"/>
  <sheetViews>
    <sheetView tabSelected="1" workbookViewId="0">
      <selection activeCell="C40" sqref="C40"/>
    </sheetView>
  </sheetViews>
  <sheetFormatPr defaultRowHeight="15" x14ac:dyDescent="0.25"/>
  <cols>
    <col min="1" max="1" width="10.42578125" customWidth="1"/>
    <col min="2" max="2" width="6.140625" customWidth="1"/>
    <col min="3" max="3" width="72.28515625" customWidth="1"/>
    <col min="4" max="5" width="9" customWidth="1"/>
    <col min="6" max="6" width="16.7109375" customWidth="1"/>
    <col min="7" max="7" width="17.42578125" customWidth="1"/>
    <col min="8" max="8" width="10.140625" bestFit="1" customWidth="1"/>
    <col min="9" max="9" width="10" bestFit="1" customWidth="1"/>
  </cols>
  <sheetData>
    <row r="1" spans="1:11" ht="15.75" x14ac:dyDescent="0.3">
      <c r="B1" s="66" t="s">
        <v>29</v>
      </c>
      <c r="C1" s="54"/>
      <c r="D1" s="54"/>
      <c r="E1" s="54"/>
      <c r="F1" s="54"/>
      <c r="G1" s="54"/>
    </row>
    <row r="2" spans="1:11" ht="9" customHeight="1" x14ac:dyDescent="0.25"/>
    <row r="3" spans="1:11" x14ac:dyDescent="0.25">
      <c r="B3" s="67" t="s">
        <v>34</v>
      </c>
      <c r="C3" s="67"/>
      <c r="D3" s="67"/>
      <c r="E3" s="67"/>
      <c r="F3" s="67"/>
      <c r="G3" s="67"/>
    </row>
    <row r="4" spans="1:11" x14ac:dyDescent="0.25">
      <c r="A4" t="s">
        <v>29</v>
      </c>
      <c r="B4" s="67"/>
      <c r="C4" s="67"/>
      <c r="D4" s="67"/>
      <c r="E4" s="67"/>
      <c r="F4" s="67"/>
      <c r="G4" s="67"/>
    </row>
    <row r="5" spans="1:11" ht="15.75" customHeight="1" thickBot="1" x14ac:dyDescent="0.3">
      <c r="B5" s="67"/>
      <c r="C5" s="67"/>
      <c r="D5" s="67"/>
      <c r="E5" s="67"/>
      <c r="F5" s="67"/>
      <c r="G5" s="67"/>
      <c r="K5" t="s">
        <v>29</v>
      </c>
    </row>
    <row r="6" spans="1:11" ht="30.6" customHeight="1" x14ac:dyDescent="0.25">
      <c r="B6" s="26" t="s">
        <v>26</v>
      </c>
      <c r="C6" s="27" t="s">
        <v>25</v>
      </c>
      <c r="D6" s="27" t="s">
        <v>28</v>
      </c>
      <c r="E6" s="27" t="s">
        <v>24</v>
      </c>
      <c r="F6" s="28" t="s">
        <v>27</v>
      </c>
      <c r="G6" s="29" t="s">
        <v>11</v>
      </c>
    </row>
    <row r="7" spans="1:11" x14ac:dyDescent="0.25">
      <c r="B7" s="30">
        <v>1</v>
      </c>
      <c r="C7" s="16" t="s">
        <v>22</v>
      </c>
      <c r="D7" s="17">
        <v>2</v>
      </c>
      <c r="E7" s="17" t="s">
        <v>30</v>
      </c>
      <c r="F7" s="18">
        <v>5786</v>
      </c>
      <c r="G7" s="31">
        <f t="shared" ref="G7:G8" si="0">F7*D7</f>
        <v>11572</v>
      </c>
    </row>
    <row r="8" spans="1:11" ht="27" customHeight="1" x14ac:dyDescent="0.25">
      <c r="B8" s="30">
        <f t="shared" ref="B8:B24" si="1">B7+1</f>
        <v>2</v>
      </c>
      <c r="C8" s="16" t="s">
        <v>23</v>
      </c>
      <c r="D8" s="17">
        <v>2</v>
      </c>
      <c r="E8" s="17" t="s">
        <v>30</v>
      </c>
      <c r="F8" s="18">
        <v>3716.4</v>
      </c>
      <c r="G8" s="31">
        <f t="shared" si="0"/>
        <v>7432.8</v>
      </c>
      <c r="H8" s="15"/>
    </row>
    <row r="9" spans="1:11" ht="30" customHeight="1" x14ac:dyDescent="0.25">
      <c r="B9" s="30">
        <f t="shared" si="1"/>
        <v>3</v>
      </c>
      <c r="C9" s="2" t="str">
        <f>[1]Лист_1!N21</f>
        <v>Ведро 10 л, без крышки, пластиковое, хозяйственное, УСИЛЕННОЕ, цвет ассорти, мерная шкала, Laima</v>
      </c>
      <c r="D9" s="19">
        <f>[1]Лист_1!AV21</f>
        <v>10</v>
      </c>
      <c r="E9" s="17" t="str">
        <f>[1]Лист_1!BB21</f>
        <v>шт</v>
      </c>
      <c r="F9" s="20">
        <f>[1]Лист_1!BF21</f>
        <v>212.72</v>
      </c>
      <c r="G9" s="32">
        <f>[1]Лист_1!BN21</f>
        <v>2127.1999999999998</v>
      </c>
    </row>
    <row r="10" spans="1:11" ht="30" customHeight="1" x14ac:dyDescent="0.25">
      <c r="B10" s="30">
        <f t="shared" si="1"/>
        <v>4</v>
      </c>
      <c r="C10" s="2" t="str">
        <f>[1]Лист_1!N22</f>
        <v xml:space="preserve">Ведро Martika Соло 5 л пластик бирюзовое </v>
      </c>
      <c r="D10" s="19">
        <f>[1]Лист_1!AV22</f>
        <v>15</v>
      </c>
      <c r="E10" s="17" t="str">
        <f>[1]Лист_1!BB22</f>
        <v>ШТ</v>
      </c>
      <c r="F10" s="20">
        <f>[1]Лист_1!BF22</f>
        <v>182.3</v>
      </c>
      <c r="G10" s="32">
        <f>[1]Лист_1!BN22</f>
        <v>2734.5</v>
      </c>
    </row>
    <row r="11" spans="1:11" ht="30" customHeight="1" x14ac:dyDescent="0.25">
      <c r="B11" s="30">
        <f t="shared" si="1"/>
        <v>5</v>
      </c>
      <c r="C11" s="2" t="str">
        <f>[1]Лист_1!N23</f>
        <v>Губка для посуды Paclan Practi Universal поролон 9x6 см с абразивным слоем (5 штук в упаковке)</v>
      </c>
      <c r="D11" s="19">
        <f>[1]Лист_1!AV23</f>
        <v>100</v>
      </c>
      <c r="E11" s="17" t="str">
        <f>[1]Лист_1!BB23</f>
        <v>ШТ</v>
      </c>
      <c r="F11" s="20">
        <f>[1]Лист_1!BF23</f>
        <v>80.14</v>
      </c>
      <c r="G11" s="32">
        <f>[1]Лист_1!BN23</f>
        <v>8014</v>
      </c>
    </row>
    <row r="12" spans="1:11" ht="19.5" customHeight="1" x14ac:dyDescent="0.25">
      <c r="B12" s="30">
        <f t="shared" si="1"/>
        <v>6</v>
      </c>
      <c r="C12" s="2" t="str">
        <f>[1]Лист_1!N24</f>
        <v>Мыло туалетное Меридиан Натуральное 100 г</v>
      </c>
      <c r="D12" s="19">
        <f>[1]Лист_1!AV24</f>
        <v>200</v>
      </c>
      <c r="E12" s="17" t="str">
        <f>[1]Лист_1!BB24</f>
        <v>шт</v>
      </c>
      <c r="F12" s="20">
        <f>[1]Лист_1!BF24</f>
        <v>37.64</v>
      </c>
      <c r="G12" s="32">
        <f>[1]Лист_1!BN24</f>
        <v>7528</v>
      </c>
    </row>
    <row r="13" spans="1:11" ht="21" customHeight="1" x14ac:dyDescent="0.25">
      <c r="B13" s="30">
        <f t="shared" si="1"/>
        <v>7</v>
      </c>
      <c r="C13" s="2" t="str">
        <f>[1]Лист_1!N25</f>
        <v>Мыло жидкое Алоэ вера 500мл с дозатором</v>
      </c>
      <c r="D13" s="19">
        <f>[1]Лист_1!AV25</f>
        <v>100</v>
      </c>
      <c r="E13" s="17" t="str">
        <f>[1]Лист_1!BB25</f>
        <v>шт</v>
      </c>
      <c r="F13" s="20">
        <f>[1]Лист_1!BF25</f>
        <v>101.43</v>
      </c>
      <c r="G13" s="32">
        <f>[1]Лист_1!BN25</f>
        <v>10143</v>
      </c>
    </row>
    <row r="14" spans="1:11" ht="20.25" customHeight="1" x14ac:dyDescent="0.25">
      <c r="B14" s="30">
        <f t="shared" si="1"/>
        <v>8</v>
      </c>
      <c r="C14" s="2" t="str">
        <f>[1]Лист_1!N26</f>
        <v>Мыло жидкое нейтральное 5000 мл</v>
      </c>
      <c r="D14" s="19">
        <f>[1]Лист_1!AV26</f>
        <v>30</v>
      </c>
      <c r="E14" s="17" t="str">
        <f>[1]Лист_1!BB26</f>
        <v>шт</v>
      </c>
      <c r="F14" s="20">
        <f>[1]Лист_1!BF26</f>
        <v>519.26</v>
      </c>
      <c r="G14" s="32">
        <f>[1]Лист_1!BN26</f>
        <v>15577.8</v>
      </c>
    </row>
    <row r="15" spans="1:11" ht="18" customHeight="1" x14ac:dyDescent="0.25">
      <c r="B15" s="30">
        <f t="shared" si="1"/>
        <v>9</v>
      </c>
      <c r="C15" s="2" t="str">
        <f>[1]Лист_1!N27</f>
        <v>Мыло хозяйственное Меридиан 72% 200 г без обёртки</v>
      </c>
      <c r="D15" s="19">
        <f>[1]Лист_1!AV27</f>
        <v>100</v>
      </c>
      <c r="E15" s="17" t="str">
        <f>[1]Лист_1!BB27</f>
        <v>шт</v>
      </c>
      <c r="F15" s="20">
        <f>[1]Лист_1!BF27</f>
        <v>44.53</v>
      </c>
      <c r="G15" s="32">
        <f>[1]Лист_1!BN27</f>
        <v>4453</v>
      </c>
    </row>
    <row r="16" spans="1:11" ht="30" customHeight="1" x14ac:dyDescent="0.25">
      <c r="B16" s="30">
        <f t="shared" si="1"/>
        <v>10</v>
      </c>
      <c r="C16" s="2" t="str">
        <f>[1]Лист_1!N28</f>
        <v>Перчатки латексные медицинские Manual "High Risk HR419", M, (уп-25 пар)., неопудренные, особо прочные, картон. коробка</v>
      </c>
      <c r="D16" s="19">
        <f>[1]Лист_1!AV28</f>
        <v>5</v>
      </c>
      <c r="E16" s="17" t="str">
        <f>[1]Лист_1!BB28</f>
        <v>упак</v>
      </c>
      <c r="F16" s="20">
        <f>[1]Лист_1!BF28</f>
        <v>1721.5</v>
      </c>
      <c r="G16" s="32">
        <f>[1]Лист_1!BN28</f>
        <v>8607.5</v>
      </c>
    </row>
    <row r="17" spans="2:70" ht="30" customHeight="1" x14ac:dyDescent="0.25">
      <c r="B17" s="30">
        <f t="shared" si="1"/>
        <v>11</v>
      </c>
      <c r="C17" s="2" t="str">
        <f>[1]Лист_1!N29</f>
        <v>Перчатки рабочие защитные хлопковые/полиэфирные с ПВХ покрытием белые (точка, 5 нитей, 10 класс, универсальный размер, 10 пар в упаковке)</v>
      </c>
      <c r="D17" s="19">
        <f>[1]Лист_1!AV29</f>
        <v>200</v>
      </c>
      <c r="E17" s="17" t="str">
        <f>[1]Лист_1!BB29</f>
        <v>шт</v>
      </c>
      <c r="F17" s="20">
        <f>[1]Лист_1!BF29</f>
        <v>23.96</v>
      </c>
      <c r="G17" s="32">
        <f>[1]Лист_1!BN29</f>
        <v>4792</v>
      </c>
    </row>
    <row r="18" spans="2:70" ht="30" customHeight="1" x14ac:dyDescent="0.25">
      <c r="B18" s="30">
        <f t="shared" si="1"/>
        <v>12</v>
      </c>
      <c r="C18" s="2" t="str">
        <f>[1]Лист_1!N30</f>
        <v>Перчатки рабочие защитные СВС хлопковые с латексным покрытием белые/зелёные (13 класс, универсальный размер, 10 пар в упаковке)</v>
      </c>
      <c r="D18" s="19">
        <f>[1]Лист_1!AV30</f>
        <v>2</v>
      </c>
      <c r="E18" s="17" t="str">
        <f>[1]Лист_1!BB30</f>
        <v>упак</v>
      </c>
      <c r="F18" s="20">
        <f>[1]Лист_1!BF30</f>
        <v>376.1</v>
      </c>
      <c r="G18" s="32">
        <f>[1]Лист_1!BN30</f>
        <v>752.2</v>
      </c>
    </row>
    <row r="19" spans="2:70" ht="30" customHeight="1" x14ac:dyDescent="0.25">
      <c r="B19" s="30">
        <f t="shared" si="1"/>
        <v>13</v>
      </c>
      <c r="C19" s="2" t="str">
        <f>[1]Лист_1!N31</f>
        <v>Перчатки рабочие защитные Комус хлопковые/полиэфирные белые (6 нитей, 13 класс, размер 8-9 (L), 5 пар в упаковке)</v>
      </c>
      <c r="D19" s="19">
        <f>[1]Лист_1!AV31</f>
        <v>10</v>
      </c>
      <c r="E19" s="17" t="str">
        <f>[1]Лист_1!BB31</f>
        <v>упак</v>
      </c>
      <c r="F19" s="20">
        <f>[1]Лист_1!BF31</f>
        <v>256</v>
      </c>
      <c r="G19" s="32">
        <f>[1]Лист_1!BN31</f>
        <v>2560</v>
      </c>
    </row>
    <row r="20" spans="2:70" ht="18.75" customHeight="1" x14ac:dyDescent="0.25">
      <c r="B20" s="30">
        <f t="shared" si="1"/>
        <v>14</v>
      </c>
      <c r="C20" s="2" t="str">
        <f>[1]Лист_1!N32</f>
        <v>Порошок стиральный автомат Биолан Color 0.35 кг для цветного белья</v>
      </c>
      <c r="D20" s="19">
        <f>[1]Лист_1!AV32</f>
        <v>150</v>
      </c>
      <c r="E20" s="17" t="str">
        <f>[1]Лист_1!BB32</f>
        <v>шт</v>
      </c>
      <c r="F20" s="20">
        <f>[1]Лист_1!BF32</f>
        <v>112.08</v>
      </c>
      <c r="G20" s="32">
        <f>[1]Лист_1!BN32</f>
        <v>16812</v>
      </c>
    </row>
    <row r="21" spans="2:70" ht="19.5" customHeight="1" x14ac:dyDescent="0.25">
      <c r="B21" s="30">
        <f t="shared" si="1"/>
        <v>15</v>
      </c>
      <c r="C21" s="2" t="str">
        <f>[1]Лист_1!N33</f>
        <v>Салфетки хозяйственные вискоза 38x30 см 80 г/кв.м (5 штук в упаковке)</v>
      </c>
      <c r="D21" s="19">
        <f>[1]Лист_1!AV33</f>
        <v>70</v>
      </c>
      <c r="E21" s="17" t="str">
        <f>[1]Лист_1!BB33</f>
        <v>упак</v>
      </c>
      <c r="F21" s="20">
        <f>[1]Лист_1!BF33</f>
        <v>76.95</v>
      </c>
      <c r="G21" s="32">
        <f>[1]Лист_1!BN33</f>
        <v>5386.5</v>
      </c>
    </row>
    <row r="22" spans="2:70" ht="30" customHeight="1" x14ac:dyDescent="0.25">
      <c r="B22" s="30">
        <f t="shared" si="1"/>
        <v>16</v>
      </c>
      <c r="C22" s="2" t="str">
        <f>[1]Лист_1!N34</f>
        <v>Мешки для мусора особо прочные (60 л; 60х70 см; 25 мкм; 20 шт; ПВД; синие; в рулоне) OfficeClean 255798</v>
      </c>
      <c r="D22" s="19">
        <f>[1]Лист_1!AV34</f>
        <v>300</v>
      </c>
      <c r="E22" s="17" t="str">
        <f>[1]Лист_1!BB34</f>
        <v>шт</v>
      </c>
      <c r="F22" s="20">
        <f>[1]Лист_1!BF34</f>
        <v>138.6</v>
      </c>
      <c r="G22" s="32">
        <f>[1]Лист_1!BN34</f>
        <v>41580</v>
      </c>
    </row>
    <row r="23" spans="2:70" ht="30" customHeight="1" x14ac:dyDescent="0.25">
      <c r="B23" s="30">
        <f t="shared" si="1"/>
        <v>17</v>
      </c>
      <c r="C23" s="2" t="str">
        <f>[1]Лист_1!N35</f>
        <v>Мешки для мусора многослойные (240 л; 30 мкм; 10 шт; ПВД; в рулоне) OfficeClean 297836</v>
      </c>
      <c r="D23" s="19">
        <v>50</v>
      </c>
      <c r="E23" s="17" t="str">
        <f>[1]Лист_1!BB35</f>
        <v>шт</v>
      </c>
      <c r="F23" s="20">
        <f>[1]Лист_1!BF35</f>
        <v>341.02</v>
      </c>
      <c r="G23" s="32">
        <f>[1]Лист_1!BN35</f>
        <v>34102</v>
      </c>
    </row>
    <row r="24" spans="2:70" ht="25.5" customHeight="1" x14ac:dyDescent="0.25">
      <c r="B24" s="30">
        <f t="shared" si="1"/>
        <v>18</v>
      </c>
      <c r="C24" s="2" t="str">
        <f>[1]Лист_1!N36</f>
        <v>Средство для мытья посуды Золушка Лимон гель 5 л (ПЭТ)</v>
      </c>
      <c r="D24" s="19">
        <f>[1]Лист_1!AV36</f>
        <v>20</v>
      </c>
      <c r="E24" s="17" t="str">
        <f>[1]Лист_1!BB36</f>
        <v>шт</v>
      </c>
      <c r="F24" s="20">
        <f>[1]Лист_1!BF36</f>
        <v>341.82</v>
      </c>
      <c r="G24" s="32">
        <f>[1]Лист_1!BN36</f>
        <v>6836.4</v>
      </c>
    </row>
    <row r="25" spans="2:70" ht="21" customHeight="1" x14ac:dyDescent="0.25">
      <c r="B25" s="30">
        <f t="shared" ref="B25:B29" si="2">B24+1</f>
        <v>19</v>
      </c>
      <c r="C25" s="2" t="str">
        <f>[1]Лист_1!N37</f>
        <v>Универсальное чистящее средство Пемолюкс Сода 7 Лимон порошок 0.48 кг</v>
      </c>
      <c r="D25" s="19">
        <f>[1]Лист_1!AV37</f>
        <v>100</v>
      </c>
      <c r="E25" s="17" t="str">
        <f>[1]Лист_1!BB37</f>
        <v>шт</v>
      </c>
      <c r="F25" s="20">
        <f>[1]Лист_1!BF37</f>
        <v>115.81</v>
      </c>
      <c r="G25" s="32">
        <f>[1]Лист_1!BN37</f>
        <v>11581</v>
      </c>
    </row>
    <row r="26" spans="2:70" ht="21.75" customHeight="1" x14ac:dyDescent="0.25">
      <c r="B26" s="30">
        <f t="shared" si="2"/>
        <v>20</v>
      </c>
      <c r="C26" s="2" t="str">
        <f>[1]Лист_1!N38</f>
        <v>Ёршик для унитаза Эвия с подставкой из пластика круглый</v>
      </c>
      <c r="D26" s="19">
        <f>[1]Лист_1!AV38</f>
        <v>40</v>
      </c>
      <c r="E26" s="17" t="str">
        <f>[1]Лист_1!BB38</f>
        <v>шт</v>
      </c>
      <c r="F26" s="20">
        <f>[1]Лист_1!BF38</f>
        <v>183.31</v>
      </c>
      <c r="G26" s="32">
        <f>[1]Лист_1!BN38</f>
        <v>7332.4</v>
      </c>
    </row>
    <row r="27" spans="2:70" ht="24.75" customHeight="1" x14ac:dyDescent="0.25">
      <c r="B27" s="30">
        <f t="shared" si="2"/>
        <v>21</v>
      </c>
      <c r="C27" s="2" t="str">
        <f>[1]Лист_1!N39</f>
        <v>Средство для мытья посуды Италмас гель 0.9 л</v>
      </c>
      <c r="D27" s="19">
        <f>[1]Лист_1!AV39</f>
        <v>40</v>
      </c>
      <c r="E27" s="17" t="str">
        <f>[1]Лист_1!BB39</f>
        <v>шт</v>
      </c>
      <c r="F27" s="20">
        <f>[1]Лист_1!BF39</f>
        <v>655.9</v>
      </c>
      <c r="G27" s="32">
        <f>[1]Лист_1!BN39</f>
        <v>26236</v>
      </c>
    </row>
    <row r="28" spans="2:70" ht="30" customHeight="1" x14ac:dyDescent="0.25">
      <c r="B28" s="30">
        <f t="shared" si="2"/>
        <v>22</v>
      </c>
      <c r="C28" s="2" t="str">
        <f>[1]Лист_1!N40</f>
        <v>Салфетки хозяйственные повышенной впитываемости Luscan микрофибра 30х30см300г/кв.м (3 штуки в упаковке)</v>
      </c>
      <c r="D28" s="19">
        <f>[1]Лист_1!AV40</f>
        <v>100</v>
      </c>
      <c r="E28" s="17" t="str">
        <f>[1]Лист_1!BB40</f>
        <v>шт</v>
      </c>
      <c r="F28" s="20">
        <f>[1]Лист_1!BF40</f>
        <v>187.41</v>
      </c>
      <c r="G28" s="32">
        <f>[1]Лист_1!BN40</f>
        <v>18741</v>
      </c>
      <c r="I28" s="25"/>
    </row>
    <row r="29" spans="2:70" ht="30" customHeight="1" thickBot="1" x14ac:dyDescent="0.3">
      <c r="B29" s="30">
        <f t="shared" si="2"/>
        <v>23</v>
      </c>
      <c r="C29" s="37" t="str">
        <f>[1]Лист_1!N41</f>
        <v>Мешки для мусора Luscan 30л черные (ПНД 10мкм,30 штук)</v>
      </c>
      <c r="D29" s="33">
        <f>[1]Лист_1!AV41</f>
        <v>100</v>
      </c>
      <c r="E29" s="34" t="str">
        <f>[1]Лист_1!BB41</f>
        <v>шт</v>
      </c>
      <c r="F29" s="35">
        <f>[1]Лист_1!BF41</f>
        <v>98.18</v>
      </c>
      <c r="G29" s="36">
        <f>[1]Лист_1!BN41</f>
        <v>9818</v>
      </c>
    </row>
    <row r="30" spans="2:70" ht="12.75" customHeight="1" x14ac:dyDescent="0.25">
      <c r="F30" s="4" t="str">
        <f>[1]Лист_1!$BF$43</f>
        <v>Итого:</v>
      </c>
      <c r="G30" s="25">
        <f>SUM(G7:G29)</f>
        <v>264719.3</v>
      </c>
      <c r="BC30" s="51"/>
      <c r="BD30" s="51"/>
      <c r="BE30" s="51"/>
      <c r="BF30" s="51"/>
      <c r="BG30" s="51"/>
      <c r="BH30" s="51"/>
      <c r="BI30" s="51"/>
      <c r="BJ30" s="51"/>
      <c r="BK30" s="52"/>
      <c r="BL30" s="52"/>
      <c r="BM30" s="52"/>
      <c r="BN30" s="52"/>
      <c r="BO30" s="52"/>
      <c r="BP30" s="52"/>
      <c r="BQ30" s="52"/>
      <c r="BR30" s="52"/>
    </row>
    <row r="31" spans="2:70" ht="12.75" customHeight="1" x14ac:dyDescent="0.25">
      <c r="F31" t="s">
        <v>31</v>
      </c>
      <c r="G31">
        <v>47736.27</v>
      </c>
      <c r="BI31" s="21"/>
      <c r="BJ31" s="21"/>
      <c r="BK31" s="52"/>
      <c r="BL31" s="52"/>
      <c r="BM31" s="52"/>
      <c r="BN31" s="52"/>
      <c r="BO31" s="52"/>
      <c r="BP31" s="52"/>
      <c r="BQ31" s="52"/>
      <c r="BR31" s="52"/>
    </row>
    <row r="32" spans="2:70" ht="12.75" customHeight="1" x14ac:dyDescent="0.25">
      <c r="B32" s="53" t="s">
        <v>32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</row>
    <row r="33" spans="1:65" ht="12.75" customHeight="1" x14ac:dyDescent="0.25">
      <c r="B33" s="59" t="s">
        <v>33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</row>
    <row r="34" spans="1:65" ht="6.95" customHeight="1" x14ac:dyDescent="0.25"/>
    <row r="35" spans="1:65" ht="11.25" customHeight="1" x14ac:dyDescent="0.25"/>
    <row r="36" spans="1:65" ht="12.75" customHeight="1" x14ac:dyDescent="0.25">
      <c r="B36" s="58" t="s">
        <v>29</v>
      </c>
      <c r="C36" s="58"/>
      <c r="D36" s="58"/>
      <c r="E36" s="58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3"/>
      <c r="AQ36" s="23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</row>
    <row r="37" spans="1:65" ht="11.25" customHeight="1" x14ac:dyDescent="0.25">
      <c r="E37" t="s">
        <v>29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</row>
    <row r="38" spans="1:65" ht="12.75" customHeight="1" x14ac:dyDescent="0.25">
      <c r="B38" t="s">
        <v>29</v>
      </c>
    </row>
    <row r="39" spans="1:65" ht="12.75" customHeight="1" x14ac:dyDescent="0.25">
      <c r="A39" t="s">
        <v>29</v>
      </c>
      <c r="B39" s="24" t="s">
        <v>29</v>
      </c>
      <c r="C39" t="s">
        <v>29</v>
      </c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3"/>
      <c r="AQ39" s="23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</row>
    <row r="40" spans="1:65" ht="11.25" customHeight="1" x14ac:dyDescent="0.25">
      <c r="E40" t="s">
        <v>29</v>
      </c>
      <c r="F40" t="s">
        <v>29</v>
      </c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</row>
    <row r="41" spans="1:65" ht="28.5" customHeight="1" x14ac:dyDescent="0.25"/>
  </sheetData>
  <autoFilter ref="A6:BR33" xr:uid="{2D7CFE00-F4FE-488E-B90B-7E2EF12849B6}"/>
  <mergeCells count="15">
    <mergeCell ref="AT39:BM39"/>
    <mergeCell ref="X40:AQ40"/>
    <mergeCell ref="AT40:BM40"/>
    <mergeCell ref="B36:U36"/>
    <mergeCell ref="B33:BM33"/>
    <mergeCell ref="AT36:BM36"/>
    <mergeCell ref="I37:U37"/>
    <mergeCell ref="X37:AQ37"/>
    <mergeCell ref="AT37:BM37"/>
    <mergeCell ref="BC30:BJ30"/>
    <mergeCell ref="BK30:BR30"/>
    <mergeCell ref="BK31:BR31"/>
    <mergeCell ref="B32:BM32"/>
    <mergeCell ref="B1:G1"/>
    <mergeCell ref="B3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topLeftCell="A4" workbookViewId="0">
      <selection activeCell="D18" sqref="D18"/>
    </sheetView>
  </sheetViews>
  <sheetFormatPr defaultRowHeight="15" x14ac:dyDescent="0.25"/>
  <cols>
    <col min="1" max="1" width="30.5703125" customWidth="1"/>
    <col min="2" max="2" width="14.28515625" customWidth="1"/>
    <col min="3" max="3" width="16.7109375" customWidth="1"/>
    <col min="4" max="4" width="16.42578125" customWidth="1"/>
    <col min="5" max="5" width="46.7109375" customWidth="1"/>
  </cols>
  <sheetData>
    <row r="1" spans="1:5" x14ac:dyDescent="0.25">
      <c r="E1" s="4" t="s">
        <v>16</v>
      </c>
    </row>
    <row r="2" spans="1:5" ht="37.9" customHeight="1" x14ac:dyDescent="0.25">
      <c r="A2" s="61" t="s">
        <v>20</v>
      </c>
      <c r="B2" s="61"/>
      <c r="C2" s="61"/>
      <c r="D2" s="61"/>
      <c r="E2" s="61"/>
    </row>
    <row r="3" spans="1:5" ht="21.6" customHeight="1" x14ac:dyDescent="0.3">
      <c r="A3" s="62"/>
      <c r="B3" s="62"/>
      <c r="C3" s="62"/>
      <c r="D3" s="62"/>
      <c r="E3" s="62"/>
    </row>
    <row r="4" spans="1:5" ht="27.6" customHeight="1" x14ac:dyDescent="0.25">
      <c r="A4" s="41" t="s">
        <v>5</v>
      </c>
      <c r="B4" s="41"/>
      <c r="C4" s="41"/>
      <c r="D4" s="41"/>
      <c r="E4" s="41"/>
    </row>
    <row r="5" spans="1:5" ht="30.6" customHeight="1" x14ac:dyDescent="0.25">
      <c r="A5" s="1" t="s">
        <v>8</v>
      </c>
      <c r="B5" s="7" t="s">
        <v>9</v>
      </c>
      <c r="C5" s="6" t="s">
        <v>10</v>
      </c>
      <c r="D5" s="6" t="s">
        <v>11</v>
      </c>
      <c r="E5" s="2" t="s">
        <v>7</v>
      </c>
    </row>
    <row r="6" spans="1:5" ht="20.45" customHeight="1" x14ac:dyDescent="0.3">
      <c r="A6" s="7">
        <v>1</v>
      </c>
      <c r="B6" s="7">
        <v>2</v>
      </c>
      <c r="C6" s="7">
        <v>3</v>
      </c>
      <c r="D6" s="7">
        <v>4</v>
      </c>
      <c r="E6" s="7">
        <v>5</v>
      </c>
    </row>
    <row r="7" spans="1:5" ht="14.45" x14ac:dyDescent="0.3">
      <c r="A7" s="8"/>
      <c r="B7" s="9"/>
      <c r="C7" s="11"/>
      <c r="D7" s="11">
        <f>B7*C7</f>
        <v>0</v>
      </c>
      <c r="E7" s="8"/>
    </row>
    <row r="8" spans="1:5" ht="14.45" x14ac:dyDescent="0.3">
      <c r="A8" s="8"/>
      <c r="B8" s="9"/>
      <c r="C8" s="11"/>
      <c r="D8" s="11">
        <f t="shared" ref="D8:D22" si="0">B8*C8</f>
        <v>0</v>
      </c>
      <c r="E8" s="8"/>
    </row>
    <row r="9" spans="1:5" ht="14.45" x14ac:dyDescent="0.3">
      <c r="A9" s="8"/>
      <c r="B9" s="9"/>
      <c r="C9" s="11"/>
      <c r="D9" s="11">
        <f t="shared" si="0"/>
        <v>0</v>
      </c>
      <c r="E9" s="8"/>
    </row>
    <row r="10" spans="1:5" ht="14.45" x14ac:dyDescent="0.3">
      <c r="A10" s="8"/>
      <c r="B10" s="9"/>
      <c r="C10" s="11"/>
      <c r="D10" s="11">
        <f t="shared" si="0"/>
        <v>0</v>
      </c>
      <c r="E10" s="8"/>
    </row>
    <row r="11" spans="1:5" ht="14.45" x14ac:dyDescent="0.3">
      <c r="A11" s="8"/>
      <c r="B11" s="9"/>
      <c r="C11" s="11"/>
      <c r="D11" s="11">
        <f t="shared" si="0"/>
        <v>0</v>
      </c>
      <c r="E11" s="8"/>
    </row>
    <row r="12" spans="1:5" ht="14.45" x14ac:dyDescent="0.3">
      <c r="A12" s="8"/>
      <c r="B12" s="9"/>
      <c r="C12" s="11"/>
      <c r="D12" s="11">
        <f t="shared" si="0"/>
        <v>0</v>
      </c>
      <c r="E12" s="8"/>
    </row>
    <row r="13" spans="1:5" ht="14.45" x14ac:dyDescent="0.3">
      <c r="A13" s="8"/>
      <c r="B13" s="9"/>
      <c r="C13" s="11"/>
      <c r="D13" s="11">
        <f t="shared" si="0"/>
        <v>0</v>
      </c>
      <c r="E13" s="8"/>
    </row>
    <row r="14" spans="1:5" ht="14.45" x14ac:dyDescent="0.3">
      <c r="A14" s="8"/>
      <c r="B14" s="9"/>
      <c r="C14" s="11"/>
      <c r="D14" s="11">
        <f t="shared" si="0"/>
        <v>0</v>
      </c>
      <c r="E14" s="8"/>
    </row>
    <row r="15" spans="1:5" ht="14.45" x14ac:dyDescent="0.3">
      <c r="A15" s="8"/>
      <c r="B15" s="9"/>
      <c r="C15" s="11"/>
      <c r="D15" s="11">
        <f t="shared" si="0"/>
        <v>0</v>
      </c>
      <c r="E15" s="8"/>
    </row>
    <row r="16" spans="1:5" ht="14.45" x14ac:dyDescent="0.3">
      <c r="A16" s="8"/>
      <c r="B16" s="9"/>
      <c r="C16" s="11"/>
      <c r="D16" s="11">
        <f t="shared" si="0"/>
        <v>0</v>
      </c>
      <c r="E16" s="8"/>
    </row>
    <row r="17" spans="1:5" ht="14.45" x14ac:dyDescent="0.3">
      <c r="A17" s="8"/>
      <c r="B17" s="9"/>
      <c r="C17" s="11"/>
      <c r="D17" s="11">
        <f t="shared" si="0"/>
        <v>0</v>
      </c>
      <c r="E17" s="8"/>
    </row>
    <row r="18" spans="1:5" ht="14.45" x14ac:dyDescent="0.3">
      <c r="A18" s="8"/>
      <c r="B18" s="9"/>
      <c r="C18" s="11"/>
      <c r="D18" s="11">
        <f t="shared" si="0"/>
        <v>0</v>
      </c>
      <c r="E18" s="8"/>
    </row>
    <row r="19" spans="1:5" ht="14.45" x14ac:dyDescent="0.3">
      <c r="A19" s="8"/>
      <c r="B19" s="9"/>
      <c r="C19" s="11"/>
      <c r="D19" s="11">
        <f t="shared" si="0"/>
        <v>0</v>
      </c>
      <c r="E19" s="8"/>
    </row>
    <row r="20" spans="1:5" ht="14.45" x14ac:dyDescent="0.3">
      <c r="A20" s="8"/>
      <c r="B20" s="9"/>
      <c r="C20" s="11"/>
      <c r="D20" s="11">
        <f t="shared" si="0"/>
        <v>0</v>
      </c>
      <c r="E20" s="8"/>
    </row>
    <row r="21" spans="1:5" ht="14.45" x14ac:dyDescent="0.3">
      <c r="A21" s="8"/>
      <c r="B21" s="9"/>
      <c r="C21" s="11"/>
      <c r="D21" s="11">
        <f t="shared" si="0"/>
        <v>0</v>
      </c>
      <c r="E21" s="8"/>
    </row>
    <row r="22" spans="1:5" ht="14.45" x14ac:dyDescent="0.3">
      <c r="A22" s="8"/>
      <c r="B22" s="9"/>
      <c r="C22" s="11"/>
      <c r="D22" s="11">
        <f t="shared" si="0"/>
        <v>0</v>
      </c>
      <c r="E22" s="8"/>
    </row>
    <row r="23" spans="1:5" x14ac:dyDescent="0.25">
      <c r="A23" s="63" t="s">
        <v>19</v>
      </c>
      <c r="B23" s="64"/>
      <c r="C23" s="65"/>
      <c r="D23" s="11">
        <f>SUM(D7:D22)</f>
        <v>0</v>
      </c>
      <c r="E23" s="8"/>
    </row>
  </sheetData>
  <mergeCells count="4">
    <mergeCell ref="A2:E2"/>
    <mergeCell ref="A3:E3"/>
    <mergeCell ref="A4:E4"/>
    <mergeCell ref="A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Командировки</vt:lpstr>
      <vt:lpstr>Материалы</vt:lpstr>
      <vt:lpstr>Оборудование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Максимова Наталья Николаевна</dc:creator>
  <cp:lastModifiedBy>Асанова Ирина Валентиновна</cp:lastModifiedBy>
  <cp:lastPrinted>2026-05-21T09:52:30Z</cp:lastPrinted>
  <dcterms:created xsi:type="dcterms:W3CDTF">2019-01-18T06:07:31Z</dcterms:created>
  <dcterms:modified xsi:type="dcterms:W3CDTF">2026-05-26T12:24:15Z</dcterms:modified>
</cp:coreProperties>
</file>