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ТОВАРЫ\КОНТРАКТЫ\Заявка №317-318 дикобальт литий (Викулова)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цены'!$A$5:$O$13</definedName>
  </definedNames>
  <calcPr calcId="152511"/>
</workbook>
</file>

<file path=xl/calcChain.xml><?xml version="1.0" encoding="utf-8"?>
<calcChain xmlns="http://schemas.openxmlformats.org/spreadsheetml/2006/main">
  <c r="O12" i="2" l="1"/>
  <c r="O13" i="2"/>
  <c r="O8" i="2" l="1"/>
  <c r="O9" i="2"/>
  <c r="O10" i="2"/>
  <c r="O11" i="2"/>
  <c r="M8" i="2"/>
  <c r="N8" i="2" s="1"/>
  <c r="M9" i="2"/>
  <c r="N9" i="2" s="1"/>
  <c r="M10" i="2"/>
  <c r="N10" i="2" s="1"/>
  <c r="M11" i="2"/>
  <c r="N11" i="2" s="1"/>
  <c r="M12" i="2"/>
  <c r="N12" i="2" s="1"/>
  <c r="L8" i="2"/>
  <c r="L9" i="2"/>
  <c r="L10" i="2"/>
  <c r="L11" i="2"/>
  <c r="L12" i="2"/>
  <c r="I8" i="2"/>
  <c r="J8" i="2" s="1"/>
  <c r="K8" i="2" s="1"/>
  <c r="I9" i="2"/>
  <c r="J9" i="2" s="1"/>
  <c r="K9" i="2" s="1"/>
  <c r="I10" i="2"/>
  <c r="J10" i="2" s="1"/>
  <c r="K10" i="2" s="1"/>
  <c r="I11" i="2"/>
  <c r="J11" i="2" s="1"/>
  <c r="K11" i="2" s="1"/>
  <c r="I12" i="2"/>
  <c r="J12" i="2" s="1"/>
  <c r="K12" i="2" s="1"/>
  <c r="O7" i="2" l="1"/>
  <c r="I7" i="2" l="1"/>
  <c r="J7" i="2" s="1"/>
  <c r="K7" i="2" s="1"/>
  <c r="L7" i="2"/>
  <c r="M7" i="2"/>
  <c r="N7" i="2" s="1"/>
  <c r="K15" i="2" l="1"/>
</calcChain>
</file>

<file path=xl/sharedStrings.xml><?xml version="1.0" encoding="utf-8"?>
<sst xmlns="http://schemas.openxmlformats.org/spreadsheetml/2006/main" count="41" uniqueCount="32">
  <si>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</si>
  <si>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</si>
  <si>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</si>
  <si>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</si>
  <si>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</si>
  <si>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</si>
  <si>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</si>
  <si>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</si>
  <si>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</si>
  <si>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</si>
  <si>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r>
      <t xml:space="preserve">коэффициент вариации цен V (%)
</t>
    </r>
    <r>
      <rPr>
        <i/>
        <sz val="14"/>
        <color indexed="8"/>
        <rFont val="Times New Roman"/>
        <family val="1"/>
        <charset val="204"/>
      </rPr>
      <t>(не должен превышать 33%)</t>
    </r>
  </si>
  <si>
    <t>Наименование товара</t>
  </si>
  <si>
    <t>Средняя цена за единицу изм. (руб.)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</si>
  <si>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</si>
  <si>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</si>
  <si>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</si>
  <si>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</si>
  <si>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Н(М)ЦК с учетом минимальной цены за единицу товара (руб.)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</si>
  <si>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</si>
  <si>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С учётом ст.34 БК РФ и принципа эффективности расходования бюджетных средств, начальная (максимальная) цена контракта исходя из минимальной цены за единицу товара и составляет составляет:
              </t>
  </si>
  <si>
    <t>20.59.52.194</t>
  </si>
  <si>
    <t>шт</t>
  </si>
  <si>
    <t>упак</t>
  </si>
  <si>
    <t>КП1  №12/54/1000050351 от 16.06.2026, № 12/54/1000049281 от  10.06.2026</t>
  </si>
  <si>
    <t>КП 2  №2026100007924 от 18.06.2026, №2026100007923 от 18.06.2026</t>
  </si>
  <si>
    <t xml:space="preserve">КП 3 № 18-06.26-09  от 18.06.2026, 18-06.26-08 от 18.06.2026 </t>
  </si>
  <si>
    <t>N,N-Диизопропилэтиламин &gt;99% (фас.) 100 мл</t>
  </si>
  <si>
    <t xml:space="preserve"> Литий алюмогидрид, порошок, 95% 100 г</t>
  </si>
  <si>
    <t>3-Диметиламинопропилхлорид гидрохлорид, 99% 100 г</t>
  </si>
  <si>
    <t xml:space="preserve"> Дикобальт октакарбонил, стабилизир., 95% 25 г  </t>
  </si>
  <si>
    <t xml:space="preserve"> (1,2,3,4,5-пентаметилциклопентадиен)1,2,3,4,5-Pentamethylcyclopentadiene, 95% 25 мл </t>
  </si>
  <si>
    <t xml:space="preserve">Индий (I) хлорид, 99.99% (мет.прим.) 100 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</si>
</sst>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7" fillId="0" borderId="0" xfId="0" applyFont="1" applyAlignment="1">
      <alignment vertical="top"/>
    </xf>
    <xf numFmtId="164" fontId="37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6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49" fontId="35" fillId="0" borderId="0" xfId="0" applyNumberFormat="1" applyFont="1" applyAlignment="1">
      <alignment horizontal="left" vertical="top"/>
    </xf>
    <xf numFmtId="0" fontId="35" fillId="0" borderId="0" xfId="0" applyFont="1"/>
    <xf numFmtId="0" fontId="8" fillId="0" borderId="0" xfId="0" applyFont="1" applyAlignment="1">
      <alignment vertical="top"/>
    </xf>
    <xf numFmtId="0" fontId="39" fillId="0" borderId="0" xfId="0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right" vertical="top" wrapText="1"/>
    </xf>
    <xf numFmtId="2" fontId="5" fillId="0" borderId="10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vertical="top" wrapText="1"/>
    </xf>
    <xf numFmtId="4" fontId="34" fillId="0" borderId="13" xfId="0" applyNumberFormat="1" applyFont="1" applyFill="1" applyBorder="1" applyAlignment="1">
      <alignment vertical="top" wrapText="1"/>
    </xf>
    <xf numFmtId="49" fontId="35" fillId="0" borderId="0" xfId="0" applyNumberFormat="1" applyFont="1" applyFill="1" applyAlignment="1">
      <alignment horizontal="left" vertical="top"/>
    </xf>
    <xf numFmtId="0" fontId="35" fillId="0" borderId="0" xfId="0" applyFont="1" applyFill="1"/>
    <xf numFmtId="0" fontId="34" fillId="0" borderId="11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" fontId="6" fillId="0" borderId="17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40" fillId="0" borderId="10" xfId="0" applyFont="1" applyBorder="1" applyAlignment="1">
      <alignment horizontal="center" vertical="center" wrapText="1"/>
    </xf>
    <xf numFmtId="4" fontId="34" fillId="0" borderId="1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40" fillId="0" borderId="10" xfId="0" applyNumberFormat="1" applyFont="1" applyBorder="1" applyAlignment="1">
      <alignment horizontal="right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0" fontId="40" fillId="0" borderId="16" xfId="0" applyFont="1" applyBorder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top" wrapText="1"/>
    </xf>
    <xf numFmtId="4" fontId="40" fillId="25" borderId="10" xfId="0" applyNumberFormat="1" applyFont="1" applyFill="1" applyBorder="1" applyAlignment="1">
      <alignment horizontal="right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 wrapText="1"/>
    </xf>
    <xf numFmtId="2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33" fillId="24" borderId="13" xfId="0" applyFont="1" applyFill="1" applyBorder="1" applyAlignment="1">
      <alignment horizontal="center" vertical="top" wrapText="1"/>
    </xf>
  </cellXfs>
  <cellStyles count="60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9"/>
  <sheetViews>
    <sheetView tabSelected="1" topLeftCell="A4" zoomScale="70" zoomScaleNormal="70" workbookViewId="0">
      <selection activeCell="C11" sqref="C11"/>
    </sheetView>
  </sheetViews>
  <sheetFormatPr defaultRowHeight="18.75"/>
  <cols>
    <col min="1" max="1" width="7.42578125" style="12" customWidth="1"/>
    <col min="2" max="2" width="22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5.140625" style="17" customWidth="1"/>
    <col min="7" max="7" width="15.85546875" style="17" customWidth="1"/>
    <col min="8" max="8" width="15.28515625" style="17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7" s="3" customFormat="1" ht="24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7" s="3" customFormat="1" ht="36.75" customHeight="1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7" ht="104.25" customHeight="1">
      <c r="A3" s="51" t="s">
        <v>16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</row>
    <row r="4" spans="1:17" ht="39" customHeight="1">
      <c r="A4" s="37"/>
      <c r="B4" s="39"/>
      <c r="C4" s="63" t="s">
        <v>8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</row>
    <row r="5" spans="1:17" ht="39" customHeight="1">
      <c r="A5" s="57" t="s">
        <v>0</v>
      </c>
      <c r="B5" s="38"/>
      <c r="C5" s="66" t="s">
        <v>11</v>
      </c>
      <c r="D5" s="59" t="s">
        <v>1</v>
      </c>
      <c r="E5" s="59" t="s">
        <v>2</v>
      </c>
      <c r="F5" s="61" t="s">
        <v>3</v>
      </c>
      <c r="G5" s="61"/>
      <c r="H5" s="61"/>
      <c r="I5" s="56" t="s">
        <v>6</v>
      </c>
      <c r="J5" s="56"/>
      <c r="K5" s="56"/>
      <c r="L5" s="61" t="s">
        <v>7</v>
      </c>
      <c r="M5" s="61"/>
      <c r="N5" s="61"/>
      <c r="O5" s="61"/>
    </row>
    <row r="6" spans="1:17" ht="251.25" customHeight="1">
      <c r="A6" s="58"/>
      <c r="B6" s="27" t="s">
        <v>15</v>
      </c>
      <c r="C6" s="67"/>
      <c r="D6" s="60"/>
      <c r="E6" s="60"/>
      <c r="F6" s="48" t="s">
        <v>23</v>
      </c>
      <c r="G6" s="32" t="s">
        <v>24</v>
      </c>
      <c r="H6" s="33" t="s">
        <v>25</v>
      </c>
      <c r="I6" s="34" t="s">
        <v>5</v>
      </c>
      <c r="J6" s="34" t="s">
        <v>4</v>
      </c>
      <c r="K6" s="38" t="s">
        <v>10</v>
      </c>
      <c r="L6" s="35" t="s">
        <v>18</v>
      </c>
      <c r="M6" s="33" t="s">
        <v>12</v>
      </c>
      <c r="N6" s="33" t="s">
        <v>13</v>
      </c>
      <c r="O6" s="33" t="s">
        <v>17</v>
      </c>
    </row>
    <row r="7" spans="1:17" s="3" customFormat="1" ht="66.75" customHeight="1">
      <c r="A7" s="44">
        <v>1</v>
      </c>
      <c r="B7" s="50" t="s">
        <v>20</v>
      </c>
      <c r="C7" s="47" t="s">
        <v>26</v>
      </c>
      <c r="D7" s="41" t="s">
        <v>21</v>
      </c>
      <c r="E7" s="41">
        <v>1</v>
      </c>
      <c r="F7" s="49">
        <v>10296.030000000001</v>
      </c>
      <c r="G7" s="45">
        <v>10595.64</v>
      </c>
      <c r="H7" s="45">
        <v>10759.87</v>
      </c>
      <c r="I7" s="46">
        <f t="shared" ref="I7:I12" si="0">AVERAGE(F7:H7)</f>
        <v>10550.513333333334</v>
      </c>
      <c r="J7" s="46">
        <f t="shared" ref="J7:J12" si="1">SQRT(((SUM((POWER(H7-I7,2)),(POWER(G7-I7,2)),(POWER(F7-I7,2)),)/(COLUMNS(F7:H7)-1))))</f>
        <v>235.18970732864418</v>
      </c>
      <c r="K7" s="25">
        <f t="shared" ref="K7:K12" si="2">J7/I7*100</f>
        <v>2.2291778598637935</v>
      </c>
      <c r="L7" s="26">
        <f t="shared" ref="L7:L12" si="3">((E7/3)*(SUM(F7:H7)))</f>
        <v>10550.513333333332</v>
      </c>
      <c r="M7" s="42">
        <f t="shared" ref="M7:M12" si="4">(F7+G7+H7)/3</f>
        <v>10550.513333333334</v>
      </c>
      <c r="N7" s="43">
        <f t="shared" ref="N7:N12" si="5">FLOOR(M7,0.01)</f>
        <v>10550.51</v>
      </c>
      <c r="O7" s="43">
        <f>F7*E7</f>
        <v>10296.030000000001</v>
      </c>
    </row>
    <row r="8" spans="1:17" s="3" customFormat="1" ht="56.25" customHeight="1">
      <c r="A8" s="44">
        <v>2</v>
      </c>
      <c r="B8" s="50" t="s">
        <v>20</v>
      </c>
      <c r="C8" s="47" t="s">
        <v>27</v>
      </c>
      <c r="D8" s="41" t="s">
        <v>22</v>
      </c>
      <c r="E8" s="41">
        <v>1</v>
      </c>
      <c r="F8" s="49">
        <v>66239.350000000006</v>
      </c>
      <c r="G8" s="45">
        <v>68166.92</v>
      </c>
      <c r="H8" s="45">
        <v>69223.509999999995</v>
      </c>
      <c r="I8" s="46">
        <f t="shared" si="0"/>
        <v>67876.593333333338</v>
      </c>
      <c r="J8" s="46">
        <f t="shared" si="1"/>
        <v>1513.1159593479001</v>
      </c>
      <c r="K8" s="25">
        <f t="shared" si="2"/>
        <v>2.2292161186068657</v>
      </c>
      <c r="L8" s="26">
        <f t="shared" si="3"/>
        <v>67876.593333333338</v>
      </c>
      <c r="M8" s="42">
        <f t="shared" si="4"/>
        <v>67876.593333333338</v>
      </c>
      <c r="N8" s="43">
        <f t="shared" si="5"/>
        <v>67876.59</v>
      </c>
      <c r="O8" s="43">
        <f t="shared" ref="O8:O11" si="6">F8*E8</f>
        <v>66239.350000000006</v>
      </c>
    </row>
    <row r="9" spans="1:17" s="3" customFormat="1" ht="63.75" customHeight="1">
      <c r="A9" s="44">
        <v>3</v>
      </c>
      <c r="B9" s="50" t="s">
        <v>20</v>
      </c>
      <c r="C9" s="47" t="s">
        <v>28</v>
      </c>
      <c r="D9" s="41" t="s">
        <v>21</v>
      </c>
      <c r="E9" s="41">
        <v>1</v>
      </c>
      <c r="F9" s="49">
        <v>9105.3700000000008</v>
      </c>
      <c r="G9" s="45">
        <v>9370.34</v>
      </c>
      <c r="H9" s="45">
        <v>9515.58</v>
      </c>
      <c r="I9" s="46">
        <f t="shared" si="0"/>
        <v>9330.43</v>
      </c>
      <c r="J9" s="46">
        <f t="shared" si="1"/>
        <v>207.99679588878243</v>
      </c>
      <c r="K9" s="25">
        <f t="shared" si="2"/>
        <v>2.2292305487397948</v>
      </c>
      <c r="L9" s="26">
        <f t="shared" si="3"/>
        <v>9330.43</v>
      </c>
      <c r="M9" s="42">
        <f t="shared" si="4"/>
        <v>9330.43</v>
      </c>
      <c r="N9" s="43">
        <f t="shared" si="5"/>
        <v>9330.43</v>
      </c>
      <c r="O9" s="43">
        <f t="shared" si="6"/>
        <v>9105.3700000000008</v>
      </c>
    </row>
    <row r="10" spans="1:17" s="3" customFormat="1" ht="53.25" customHeight="1">
      <c r="A10" s="44">
        <v>4</v>
      </c>
      <c r="B10" s="50" t="s">
        <v>20</v>
      </c>
      <c r="C10" s="47" t="s">
        <v>29</v>
      </c>
      <c r="D10" s="41" t="s">
        <v>21</v>
      </c>
      <c r="E10" s="41">
        <v>4</v>
      </c>
      <c r="F10" s="49">
        <v>48212.9</v>
      </c>
      <c r="G10" s="45">
        <v>48687.64</v>
      </c>
      <c r="H10" s="45">
        <v>49124.85</v>
      </c>
      <c r="I10" s="46">
        <f t="shared" si="0"/>
        <v>48675.130000000005</v>
      </c>
      <c r="J10" s="46">
        <f t="shared" si="1"/>
        <v>456.10368963646704</v>
      </c>
      <c r="K10" s="25">
        <f t="shared" si="2"/>
        <v>0.93703640778456476</v>
      </c>
      <c r="L10" s="26">
        <f t="shared" si="3"/>
        <v>194700.52000000002</v>
      </c>
      <c r="M10" s="42">
        <f t="shared" si="4"/>
        <v>48675.130000000005</v>
      </c>
      <c r="N10" s="43">
        <f t="shared" si="5"/>
        <v>48675.13</v>
      </c>
      <c r="O10" s="43">
        <f t="shared" si="6"/>
        <v>192851.6</v>
      </c>
    </row>
    <row r="11" spans="1:17" s="3" customFormat="1" ht="85.5" customHeight="1">
      <c r="A11" s="44">
        <v>5</v>
      </c>
      <c r="B11" s="50" t="s">
        <v>20</v>
      </c>
      <c r="C11" s="41" t="s">
        <v>30</v>
      </c>
      <c r="D11" s="41" t="s">
        <v>21</v>
      </c>
      <c r="E11" s="41">
        <v>1</v>
      </c>
      <c r="F11" s="49">
        <v>111474.47</v>
      </c>
      <c r="G11" s="45">
        <v>112570.09</v>
      </c>
      <c r="H11" s="45">
        <v>113580.96</v>
      </c>
      <c r="I11" s="46">
        <f t="shared" si="0"/>
        <v>112541.84000000001</v>
      </c>
      <c r="J11" s="46">
        <f t="shared" si="1"/>
        <v>1053.5291058627688</v>
      </c>
      <c r="K11" s="25">
        <f t="shared" si="2"/>
        <v>0.93612216208902277</v>
      </c>
      <c r="L11" s="26">
        <f t="shared" si="3"/>
        <v>112541.84</v>
      </c>
      <c r="M11" s="42">
        <f t="shared" si="4"/>
        <v>112541.84000000001</v>
      </c>
      <c r="N11" s="43">
        <f t="shared" si="5"/>
        <v>112541.84</v>
      </c>
      <c r="O11" s="43">
        <f t="shared" si="6"/>
        <v>111474.47</v>
      </c>
    </row>
    <row r="12" spans="1:17" s="3" customFormat="1" ht="45.75" customHeight="1">
      <c r="A12" s="44">
        <v>6</v>
      </c>
      <c r="B12" s="50" t="s">
        <v>20</v>
      </c>
      <c r="C12" s="47" t="s">
        <v>31</v>
      </c>
      <c r="D12" s="41" t="s">
        <v>21</v>
      </c>
      <c r="E12" s="41">
        <v>1</v>
      </c>
      <c r="F12" s="49">
        <v>61770.83</v>
      </c>
      <c r="G12" s="45">
        <v>61668.98</v>
      </c>
      <c r="H12" s="45">
        <v>61768.98</v>
      </c>
      <c r="I12" s="46">
        <f t="shared" si="0"/>
        <v>61736.263333333336</v>
      </c>
      <c r="J12" s="46">
        <f t="shared" si="1"/>
        <v>58.276417471677881</v>
      </c>
      <c r="K12" s="25">
        <f t="shared" si="2"/>
        <v>9.4395764053657308E-2</v>
      </c>
      <c r="L12" s="26">
        <f t="shared" si="3"/>
        <v>61736.263333333336</v>
      </c>
      <c r="M12" s="42">
        <f t="shared" si="4"/>
        <v>61736.263333333336</v>
      </c>
      <c r="N12" s="43">
        <f t="shared" si="5"/>
        <v>61736.26</v>
      </c>
      <c r="O12" s="43">
        <f>F12*E12</f>
        <v>61770.83</v>
      </c>
    </row>
    <row r="13" spans="1:17" s="3" customFormat="1" ht="24.75" customHeight="1">
      <c r="A13" s="68" t="s">
        <v>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36">
        <f>SUM(O7:O12)</f>
        <v>451737.64999999997</v>
      </c>
      <c r="Q13" s="40"/>
    </row>
    <row r="14" spans="1:17" s="3" customFormat="1" ht="24.75" customHeight="1">
      <c r="A14" s="22"/>
      <c r="B14" s="22"/>
      <c r="C14" s="23"/>
      <c r="D14" s="23"/>
      <c r="E14" s="23"/>
      <c r="F14" s="23"/>
      <c r="G14" s="23"/>
      <c r="H14" s="23"/>
      <c r="I14" s="23"/>
      <c r="J14" s="23"/>
      <c r="K14" s="24"/>
      <c r="L14" s="23"/>
      <c r="M14" s="23"/>
      <c r="N14" s="23"/>
      <c r="O14" s="24"/>
    </row>
    <row r="15" spans="1:17" s="3" customFormat="1" ht="62.25" customHeight="1">
      <c r="A15" s="4"/>
      <c r="B15" s="4"/>
      <c r="C15" s="72" t="s">
        <v>19</v>
      </c>
      <c r="D15" s="72"/>
      <c r="E15" s="72"/>
      <c r="F15" s="72"/>
      <c r="G15" s="72"/>
      <c r="H15" s="72"/>
      <c r="I15" s="72"/>
      <c r="J15" s="72"/>
      <c r="K15" s="29">
        <f>O13</f>
        <v>451737.64999999997</v>
      </c>
      <c r="L15" s="28"/>
      <c r="M15" s="28"/>
      <c r="N15" s="28"/>
      <c r="O15" s="28"/>
    </row>
    <row r="16" spans="1:17" s="3" customFormat="1">
      <c r="A16" s="4"/>
      <c r="B16" s="4"/>
      <c r="C16" s="18"/>
      <c r="D16" s="18"/>
      <c r="E16" s="18"/>
      <c r="F16" s="18"/>
      <c r="G16" s="18"/>
      <c r="H16" s="18"/>
      <c r="I16" s="18"/>
      <c r="J16" s="18"/>
      <c r="K16" s="30"/>
      <c r="L16" s="18"/>
      <c r="M16" s="18"/>
      <c r="N16" s="18"/>
      <c r="O16" s="18"/>
    </row>
    <row r="17" spans="1:15" s="3" customFormat="1">
      <c r="A17" s="4"/>
      <c r="B17" s="20"/>
      <c r="C17" s="19"/>
      <c r="D17" s="19"/>
      <c r="E17" s="19"/>
      <c r="F17" s="19"/>
      <c r="G17" s="19"/>
      <c r="H17" s="19"/>
      <c r="I17" s="19"/>
      <c r="J17" s="19"/>
      <c r="K17" s="31"/>
      <c r="L17" s="19"/>
      <c r="M17" s="19"/>
      <c r="N17" s="19"/>
      <c r="O17" s="19"/>
    </row>
    <row r="18" spans="1:15" s="3" customFormat="1" ht="16.5" customHeight="1">
      <c r="A18" s="6"/>
      <c r="B18" s="71"/>
      <c r="C18" s="7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3" customFormat="1" ht="15.75">
      <c r="A19" s="6"/>
      <c r="B19" s="6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s="3" customFormat="1" ht="15.75">
      <c r="A20" s="6"/>
      <c r="B20" s="6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 s="3" customFormat="1">
      <c r="A21" s="6"/>
      <c r="B21" s="6"/>
      <c r="C21" s="5"/>
      <c r="D21" s="7"/>
      <c r="E21" s="7"/>
      <c r="F21" s="10"/>
      <c r="G21" s="11"/>
      <c r="H21" s="8"/>
      <c r="I21" s="6"/>
      <c r="J21" s="6"/>
      <c r="K21" s="9"/>
      <c r="L21" s="6"/>
      <c r="M21" s="6"/>
      <c r="N21" s="9"/>
      <c r="O21" s="6"/>
    </row>
    <row r="22" spans="1:15" s="3" customFormat="1">
      <c r="A22" s="6"/>
      <c r="B22" s="6"/>
      <c r="C22" s="5"/>
      <c r="D22" s="7"/>
      <c r="E22" s="7"/>
      <c r="F22" s="10"/>
      <c r="G22" s="11"/>
      <c r="H22" s="8"/>
      <c r="I22" s="6"/>
      <c r="J22" s="6"/>
      <c r="K22" s="9"/>
      <c r="L22" s="6"/>
      <c r="M22" s="6"/>
      <c r="N22" s="9"/>
      <c r="O22" s="6"/>
    </row>
    <row r="23" spans="1:15" s="3" customFormat="1">
      <c r="A23" s="6"/>
      <c r="B23" s="6"/>
      <c r="C23" s="5"/>
      <c r="D23" s="7"/>
      <c r="E23" s="7"/>
      <c r="F23" s="10"/>
      <c r="G23" s="11"/>
      <c r="H23" s="8"/>
      <c r="I23" s="6"/>
      <c r="J23" s="6"/>
      <c r="K23" s="9"/>
      <c r="L23" s="6"/>
      <c r="M23" s="6"/>
      <c r="N23" s="9"/>
      <c r="O23" s="6"/>
    </row>
    <row r="24" spans="1:15" s="3" customFormat="1">
      <c r="A24" s="6"/>
      <c r="B24" s="6"/>
      <c r="C24" s="5"/>
      <c r="D24" s="7"/>
      <c r="E24" s="7"/>
      <c r="F24" s="10"/>
      <c r="G24" s="11"/>
      <c r="H24" s="8"/>
      <c r="I24" s="6"/>
      <c r="J24" s="6"/>
      <c r="K24" s="9"/>
      <c r="L24" s="6"/>
      <c r="M24" s="6"/>
      <c r="N24" s="9"/>
      <c r="O24" s="6"/>
    </row>
    <row r="25" spans="1:15" s="3" customFormat="1">
      <c r="A25" s="6"/>
      <c r="B25" s="6"/>
      <c r="C25" s="5"/>
      <c r="D25" s="7"/>
      <c r="E25" s="7"/>
      <c r="F25" s="10"/>
      <c r="G25" s="11"/>
      <c r="H25" s="8"/>
      <c r="I25" s="6"/>
      <c r="J25" s="6"/>
      <c r="K25" s="9"/>
      <c r="L25" s="6"/>
      <c r="M25" s="6"/>
      <c r="N25" s="9"/>
      <c r="O25" s="6"/>
    </row>
    <row r="26" spans="1:15" s="3" customFormat="1">
      <c r="A26" s="6"/>
      <c r="B26" s="6"/>
      <c r="C26" s="5"/>
      <c r="D26" s="7"/>
      <c r="E26" s="7"/>
      <c r="F26" s="10"/>
      <c r="G26" s="11"/>
      <c r="H26" s="8"/>
      <c r="I26" s="6"/>
      <c r="J26" s="6"/>
      <c r="K26" s="9"/>
      <c r="L26" s="6"/>
      <c r="M26" s="6"/>
      <c r="N26" s="9"/>
      <c r="O26" s="6"/>
    </row>
    <row r="27" spans="1:15" s="3" customFormat="1">
      <c r="A27" s="6"/>
      <c r="B27" s="6"/>
      <c r="C27" s="5"/>
      <c r="D27" s="7"/>
      <c r="E27" s="7"/>
      <c r="F27" s="10"/>
      <c r="G27" s="11"/>
      <c r="H27" s="8"/>
      <c r="I27" s="6"/>
      <c r="J27" s="4"/>
      <c r="K27" s="9"/>
      <c r="L27" s="6"/>
      <c r="M27" s="6"/>
      <c r="N27" s="9"/>
      <c r="O27" s="6"/>
    </row>
    <row r="28" spans="1:15" s="3" customFormat="1">
      <c r="A28" s="6"/>
      <c r="B28" s="6"/>
      <c r="C28" s="5"/>
      <c r="D28" s="7"/>
      <c r="E28" s="7"/>
      <c r="F28" s="10"/>
      <c r="G28" s="11"/>
      <c r="H28" s="8"/>
      <c r="I28" s="6"/>
      <c r="J28" s="6"/>
      <c r="K28" s="9"/>
      <c r="L28" s="6"/>
      <c r="M28" s="6"/>
      <c r="N28" s="9"/>
      <c r="O28" s="6"/>
    </row>
    <row r="29" spans="1:15" s="3" customFormat="1">
      <c r="A29" s="12"/>
      <c r="B29" s="12"/>
      <c r="C29" s="5"/>
      <c r="D29" s="13"/>
      <c r="E29" s="14"/>
      <c r="F29" s="10"/>
      <c r="G29" s="11"/>
      <c r="H29" s="8"/>
      <c r="I29" s="12"/>
      <c r="J29" s="12"/>
      <c r="K29" s="15"/>
      <c r="L29" s="12"/>
      <c r="M29" s="12"/>
      <c r="N29" s="15"/>
      <c r="O29" s="12"/>
    </row>
    <row r="30" spans="1:15" s="3" customFormat="1">
      <c r="A30" s="12"/>
      <c r="B30" s="12"/>
      <c r="C30" s="5"/>
      <c r="D30" s="13"/>
      <c r="E30" s="14"/>
      <c r="F30" s="10"/>
      <c r="G30" s="11"/>
      <c r="H30" s="8"/>
      <c r="I30" s="12"/>
      <c r="J30" s="12"/>
      <c r="K30" s="15"/>
      <c r="L30" s="12"/>
      <c r="M30" s="12"/>
      <c r="N30" s="15"/>
      <c r="O30" s="12"/>
    </row>
    <row r="31" spans="1:15" s="3" customFormat="1">
      <c r="A31" s="12"/>
      <c r="B31" s="12"/>
      <c r="C31" s="5"/>
      <c r="D31" s="13"/>
      <c r="E31" s="14"/>
      <c r="F31" s="10"/>
      <c r="G31" s="11"/>
      <c r="H31" s="8"/>
      <c r="I31" s="12"/>
      <c r="J31" s="12"/>
      <c r="K31" s="15"/>
      <c r="L31" s="12"/>
      <c r="M31" s="12"/>
      <c r="N31" s="15"/>
      <c r="O31" s="12"/>
    </row>
    <row r="32" spans="1:15" s="3" customFormat="1">
      <c r="A32" s="12"/>
      <c r="B32" s="12"/>
      <c r="C32" s="5"/>
      <c r="D32" s="13"/>
      <c r="E32" s="14"/>
      <c r="F32" s="10"/>
      <c r="G32" s="11"/>
      <c r="H32" s="8"/>
      <c r="I32" s="12"/>
      <c r="J32" s="12"/>
      <c r="K32" s="15"/>
      <c r="L32" s="12"/>
      <c r="M32" s="12"/>
      <c r="N32" s="15"/>
      <c r="O32" s="12"/>
    </row>
    <row r="33" spans="1:15" s="3" customFormat="1">
      <c r="A33" s="12"/>
      <c r="B33" s="12"/>
      <c r="C33" s="5"/>
      <c r="D33" s="13"/>
      <c r="E33" s="14"/>
      <c r="F33" s="10"/>
      <c r="G33" s="11"/>
      <c r="H33" s="8"/>
      <c r="I33" s="12"/>
      <c r="J33" s="12"/>
      <c r="K33" s="15"/>
      <c r="L33" s="12"/>
      <c r="M33" s="12"/>
      <c r="N33" s="15"/>
      <c r="O33" s="12"/>
    </row>
    <row r="34" spans="1:15" s="3" customFormat="1">
      <c r="A34" s="12"/>
      <c r="B34" s="12"/>
      <c r="C34" s="5"/>
      <c r="D34" s="13"/>
      <c r="E34" s="14"/>
      <c r="F34" s="10"/>
      <c r="G34" s="11"/>
      <c r="H34" s="8"/>
      <c r="I34" s="12"/>
      <c r="J34" s="12"/>
      <c r="K34" s="15"/>
      <c r="L34" s="12"/>
      <c r="M34" s="12"/>
      <c r="N34" s="15"/>
      <c r="O34" s="12"/>
    </row>
    <row r="35" spans="1:15" s="3" customFormat="1">
      <c r="A35" s="12"/>
      <c r="B35" s="12"/>
      <c r="C35" s="5"/>
      <c r="D35" s="13"/>
      <c r="E35" s="14"/>
      <c r="F35" s="8"/>
      <c r="G35" s="16"/>
      <c r="H35" s="17"/>
      <c r="I35" s="12"/>
      <c r="J35" s="12"/>
      <c r="K35" s="15"/>
      <c r="L35" s="12"/>
      <c r="M35" s="12"/>
      <c r="N35" s="15"/>
      <c r="O35" s="12"/>
    </row>
    <row r="36" spans="1:15" s="3" customFormat="1">
      <c r="A36" s="12"/>
      <c r="B36" s="12"/>
      <c r="C36" s="5"/>
      <c r="D36" s="13"/>
      <c r="E36" s="14"/>
      <c r="F36" s="17"/>
      <c r="G36" s="16"/>
      <c r="H36" s="17"/>
      <c r="I36" s="12"/>
      <c r="J36" s="12"/>
      <c r="K36" s="15"/>
      <c r="L36" s="12"/>
      <c r="M36" s="12"/>
      <c r="N36" s="15"/>
      <c r="O36" s="12"/>
    </row>
    <row r="37" spans="1:15" s="3" customFormat="1">
      <c r="A37" s="12"/>
      <c r="B37" s="12"/>
      <c r="C37" s="5"/>
      <c r="D37" s="13"/>
      <c r="E37" s="14"/>
      <c r="F37" s="17"/>
      <c r="G37" s="16"/>
      <c r="H37" s="17"/>
      <c r="I37" s="12"/>
      <c r="J37" s="12"/>
      <c r="K37" s="15"/>
      <c r="L37" s="12"/>
      <c r="M37" s="12"/>
      <c r="N37" s="15"/>
      <c r="O37" s="12"/>
    </row>
    <row r="38" spans="1:15" s="3" customFormat="1">
      <c r="A38" s="12"/>
      <c r="B38" s="12"/>
      <c r="C38" s="5"/>
      <c r="D38" s="13"/>
      <c r="E38" s="14"/>
      <c r="F38" s="17"/>
      <c r="G38" s="16"/>
      <c r="H38" s="17"/>
      <c r="I38" s="12"/>
      <c r="J38" s="12"/>
      <c r="K38" s="15"/>
      <c r="L38" s="12"/>
      <c r="M38" s="12"/>
      <c r="N38" s="15"/>
      <c r="O38" s="12"/>
    </row>
    <row r="39" spans="1:15" s="3" customFormat="1">
      <c r="A39" s="12"/>
      <c r="B39" s="12"/>
      <c r="C39" s="5"/>
      <c r="D39" s="13"/>
      <c r="E39" s="14"/>
      <c r="F39" s="17"/>
      <c r="G39" s="16"/>
      <c r="H39" s="17"/>
      <c r="I39" s="12"/>
      <c r="J39" s="12"/>
      <c r="K39" s="15"/>
      <c r="L39" s="12"/>
      <c r="M39" s="12"/>
      <c r="N39" s="15"/>
      <c r="O39" s="12"/>
    </row>
    <row r="40" spans="1:15" s="3" customFormat="1">
      <c r="A40" s="12"/>
      <c r="B40" s="12"/>
      <c r="C40" s="5"/>
      <c r="D40" s="13"/>
      <c r="E40" s="14"/>
      <c r="F40" s="17"/>
      <c r="G40" s="16"/>
      <c r="H40" s="17"/>
      <c r="I40" s="12"/>
      <c r="J40" s="12"/>
      <c r="K40" s="15"/>
      <c r="L40" s="12"/>
      <c r="M40" s="12"/>
      <c r="N40" s="15"/>
      <c r="O40" s="12"/>
    </row>
    <row r="41" spans="1:15" s="3" customFormat="1">
      <c r="A41" s="12"/>
      <c r="B41" s="12"/>
      <c r="C41" s="5"/>
      <c r="D41" s="13"/>
      <c r="E41" s="14"/>
      <c r="F41" s="17"/>
      <c r="G41" s="16"/>
      <c r="H41" s="17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7"/>
      <c r="G42" s="16"/>
      <c r="H42" s="17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7"/>
      <c r="G43" s="16"/>
      <c r="H43" s="17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7"/>
      <c r="G44" s="17"/>
      <c r="H44" s="17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7"/>
      <c r="G45" s="17"/>
      <c r="H45" s="17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7"/>
      <c r="G46" s="17"/>
      <c r="H46" s="17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17"/>
      <c r="G47" s="17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7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7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7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7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7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7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7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7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6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6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6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6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6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6" s="3" customForma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6" s="3" customForma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6" s="3" customForma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6" s="3" customForma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</row>
    <row r="122" spans="1:16" s="3" customForma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</row>
    <row r="123" spans="1:16" s="3" customFormat="1" ht="31.5" customHeigh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</row>
    <row r="124" spans="1:16" s="3" customFormat="1" ht="161.44999999999999" customHeigh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</row>
    <row r="125" spans="1:16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</row>
    <row r="126" spans="1:16" s="2" customFormat="1" ht="15" customHeigh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  <c r="P126" s="3"/>
    </row>
    <row r="127" spans="1:16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6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  <c r="P128" s="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 s="3" customFormat="1">
      <c r="A133" s="12"/>
      <c r="B133" s="12"/>
      <c r="C133" s="5"/>
      <c r="D133" s="13"/>
      <c r="E133" s="14"/>
      <c r="F133" s="17"/>
      <c r="G133" s="17"/>
      <c r="H133" s="17"/>
      <c r="I133" s="12"/>
      <c r="J133" s="12"/>
      <c r="K133" s="15"/>
      <c r="L133" s="12"/>
      <c r="M133" s="12"/>
      <c r="N133" s="15"/>
      <c r="O133" s="12"/>
    </row>
    <row r="134" spans="1:16" s="3" customFormat="1">
      <c r="A134" s="12"/>
      <c r="B134" s="12"/>
      <c r="C134" s="5"/>
      <c r="D134" s="13"/>
      <c r="E134" s="14"/>
      <c r="F134" s="17"/>
      <c r="G134" s="17"/>
      <c r="H134" s="17"/>
      <c r="I134" s="12"/>
      <c r="J134" s="12"/>
      <c r="K134" s="15"/>
      <c r="L134" s="12"/>
      <c r="M134" s="12"/>
      <c r="N134" s="15"/>
      <c r="O134" s="12"/>
    </row>
    <row r="135" spans="1:16" s="3" customFormat="1">
      <c r="A135" s="12"/>
      <c r="B135" s="12"/>
      <c r="C135" s="5"/>
      <c r="D135" s="13"/>
      <c r="E135" s="14"/>
      <c r="F135" s="17"/>
      <c r="G135" s="17"/>
      <c r="H135" s="17"/>
      <c r="I135" s="12"/>
      <c r="J135" s="12"/>
      <c r="K135" s="15"/>
      <c r="L135" s="12"/>
      <c r="M135" s="12"/>
      <c r="N135" s="15"/>
      <c r="O135" s="12"/>
    </row>
    <row r="136" spans="1:16" s="3" customFormat="1">
      <c r="A136" s="12"/>
      <c r="B136" s="12"/>
      <c r="C136" s="5"/>
      <c r="D136" s="13"/>
      <c r="E136" s="14"/>
      <c r="F136" s="17"/>
      <c r="G136" s="17"/>
      <c r="H136" s="17"/>
      <c r="I136" s="12"/>
      <c r="J136" s="12"/>
      <c r="K136" s="15"/>
      <c r="L136" s="12"/>
      <c r="M136" s="12"/>
      <c r="N136" s="15"/>
      <c r="O136" s="12"/>
    </row>
    <row r="137" spans="1:16" s="3" customFormat="1">
      <c r="A137" s="12"/>
      <c r="B137" s="12"/>
      <c r="C137" s="5"/>
      <c r="D137" s="13"/>
      <c r="E137" s="14"/>
      <c r="F137" s="17"/>
      <c r="G137" s="17"/>
      <c r="H137" s="17"/>
      <c r="I137" s="12"/>
      <c r="J137" s="12"/>
      <c r="K137" s="15"/>
      <c r="L137" s="12"/>
      <c r="M137" s="12"/>
      <c r="N137" s="15"/>
      <c r="O137" s="12"/>
    </row>
    <row r="138" spans="1:16">
      <c r="P138" s="3"/>
    </row>
    <row r="139" spans="1:16">
      <c r="P139" s="3"/>
    </row>
  </sheetData>
  <autoFilter ref="A5:O13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6">
    <mergeCell ref="C20:O20"/>
    <mergeCell ref="C19:O19"/>
    <mergeCell ref="C4:O4"/>
    <mergeCell ref="C5:C6"/>
    <mergeCell ref="A13:N13"/>
    <mergeCell ref="B18:C18"/>
    <mergeCell ref="C15:J15"/>
    <mergeCell ref="A3:O3"/>
    <mergeCell ref="A1:O1"/>
    <mergeCell ref="A2:O2"/>
    <mergeCell ref="I5:K5"/>
    <mergeCell ref="A5:A6"/>
    <mergeCell ref="D5:D6"/>
    <mergeCell ref="E5:E6"/>
    <mergeCell ref="F5:H5"/>
    <mergeCell ref="L5:O5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lastPrinted>2025-02-10T04:29:53Z</cp:lastPrinted>
  <dcterms:created xsi:type="dcterms:W3CDTF">2014-01-15T18:15:09Z</dcterms:created>
  <dcterms:modified xsi:type="dcterms:W3CDTF">2026-06-26T05:27:22Z</dcterms:modified>
</cp:coreProperties>
</file>