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/>
  </bookViews>
  <sheets>
    <sheet name="Лист1" sheetId="1" r:id="rId1"/>
  </sheets>
  <definedNames>
    <definedName name="_xlnm.Print_Area" localSheetId="0">Лист1!$B$1:$T$50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1" l="1"/>
  <c r="S7" i="1" l="1"/>
  <c r="L7" i="1" l="1"/>
  <c r="M7" i="1" s="1"/>
  <c r="N7" i="1" s="1"/>
  <c r="P7" i="1" l="1"/>
  <c r="Q7" i="1" s="1"/>
  <c r="R7" i="1" s="1"/>
  <c r="O7" i="1"/>
  <c r="L9" i="1" l="1"/>
  <c r="P9" i="1" s="1"/>
  <c r="Q9" i="1" s="1"/>
  <c r="R9" i="1" s="1"/>
  <c r="M9" i="1" l="1"/>
  <c r="N9" i="1" s="1"/>
  <c r="O9" i="1"/>
  <c r="L8" i="1" l="1"/>
  <c r="M8" i="1" s="1"/>
  <c r="N8" i="1" s="1"/>
  <c r="P8" i="1" l="1"/>
  <c r="Q8" i="1" s="1"/>
  <c r="R8" i="1" s="1"/>
  <c r="O8" i="1"/>
</calcChain>
</file>

<file path=xl/sharedStrings.xml><?xml version="1.0" encoding="utf-8"?>
<sst xmlns="http://schemas.openxmlformats.org/spreadsheetml/2006/main" count="57" uniqueCount="54">
  <si>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</si>
  <si>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</si>
  <si>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</si>
  <si>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</si>
  <si>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</si>
  <si>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</si>
  <si>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</si>
  <si>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</si>
  <si>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</si>
  <si>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</si>
  <si>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</si>
  <si>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</si>
  <si>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</si>
  <si>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</si>
  <si>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</si>
  <si>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</si>
  <si>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</si>
  <si>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</si>
  <si>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</si>
  <si>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</si>
  <si>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</si>
  <si>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</si>
  <si>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</si>
  <si>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</si>
  <si>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</si>
  <si>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</si>
  <si>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</si>
  <si>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</si>
  <si>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</si>
  <si>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 xml:space="preserve">              исполнителем), утвержденными приказом Минэкономразвития России от 02.10.2013г. №567.</t>
  </si>
  <si>
    <t>цi - цена единицы товара</t>
  </si>
  <si>
    <t>Коммерческие предложения хранятся у Заказчика.</t>
  </si>
  <si>
    <t xml:space="preserve">
Приложение № 1 к документации об электронном аукционе по определению поставщика 
</t>
  </si>
  <si>
    <t>№ 1</t>
  </si>
  <si>
    <t>№ 2</t>
  </si>
  <si>
    <t>№ 3</t>
  </si>
  <si>
    <t xml:space="preserve">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Минэкономразвития РФ от 02.10.2013 №567 </t>
  </si>
  <si>
    <t>Наименование валюты в соответствии с общероссийским классификатором валют - Российский рубль</t>
  </si>
  <si>
    <t xml:space="preserve">Сотрудник контрактной службы:  </t>
  </si>
  <si>
    <t>"___" ________________20___г.</t>
  </si>
  <si>
    <t>шт</t>
  </si>
  <si>
    <t>Бумага офисная</t>
  </si>
  <si>
    <t>ИТОГО</t>
  </si>
  <si>
    <t>ОКПД 2</t>
  </si>
  <si>
    <t>17.12.14.129</t>
  </si>
  <si>
    <t>Вывод: При определении Н(М)ЦК,ЦКЕП контракта  Заказчиком применяется Приказ Минэкономразвития России от 02.10.2013 № 567 "Об утверждении методических рекомндаций по применеию методов определения начальной(максимальной) цены контракта,цены контракта и цены за единицу товара(раболы,услуги) с дробными значениями (количество знако после запятой превышает два). Большинство бухгалтерских программ,а также программное обеспечение реестра контрактов не позволяет проводить операцию с таким значением.поэтому в случае необходомости Заказчиком применяется округление (вниз) таких показателей.</t>
  </si>
  <si>
    <t>Пена монтажная</t>
  </si>
  <si>
    <t>Очиститель монтажной  пены</t>
  </si>
  <si>
    <t>20.30.22.170</t>
  </si>
  <si>
    <t>20.30.22.220</t>
  </si>
  <si>
    <t xml:space="preserve">В соответствии со ст.1,34 бюджетного кодекса РФ в целях эффективности и экономии использования денежных средств Государственным заказчиком в качестве Поставщика выбран поставщик № 1,предложивший наименьшую цену  контракта. Н(М)ЦК = 19997,30 (девятнадцать тысяч девятьсот девяносто семь  ) рублей 30 копейки.Во избежания сговора участников размещение заказа и нарушение ст.П. Федерального Закона 153-ФЗ от 26.07.2026  "О защите конкуреции".Государственный заказчик не указывает сведений о патенциальных поставщиках,сделавших коммерческое предложение.Данные сведения хранятся у Государственного заказчика. </t>
  </si>
  <si>
    <t>А.Ю.Тарасов</t>
  </si>
  <si>
    <t xml:space="preserve">Начальник ОКБИ и ХО  ФКУ КП-8 УФСИН России </t>
  </si>
  <si>
    <t>по Республике Башкортостан ст. лейтенант  внутренней службы                                                    С.Ф.Парчайкин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</si>
</sst>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4" fontId="2" fillId="0" borderId="0" xfId="0" applyNumberFormat="1" applyFont="1" applyProtection="1"/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protection locked="0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/>
    </xf>
    <xf numFmtId="2" fontId="0" fillId="0" borderId="0" xfId="0" applyNumberFormat="1"/>
    <xf numFmtId="0" fontId="15" fillId="0" borderId="0" xfId="0" applyFont="1" applyAlignment="1">
      <alignment horizontal="left"/>
    </xf>
    <xf numFmtId="0" fontId="16" fillId="0" borderId="0" xfId="0" applyFont="1" applyProtection="1"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top" wrapText="1"/>
      <protection locked="0"/>
    </xf>
    <xf numFmtId="4" fontId="10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protection locked="0"/>
    </xf>
    <xf numFmtId="0" fontId="15" fillId="2" borderId="0" xfId="0" applyFont="1" applyFill="1"/>
    <xf numFmtId="0" fontId="8" fillId="2" borderId="0" xfId="0" applyFont="1" applyFill="1" applyAlignment="1" applyProtection="1">
      <protection locked="0"/>
    </xf>
    <xf numFmtId="0" fontId="0" fillId="0" borderId="0" xfId="0" applyBorder="1" applyProtection="1">
      <protection locked="0"/>
    </xf>
    <xf numFmtId="0" fontId="14" fillId="0" borderId="0" xfId="0" applyFont="1" applyBorder="1"/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4" fontId="19" fillId="0" borderId="7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4" fontId="19" fillId="0" borderId="7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top" wrapText="1"/>
    </xf>
    <xf numFmtId="0" fontId="18" fillId="0" borderId="0" xfId="0" applyFont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2" fontId="3" fillId="0" borderId="3" xfId="0" applyNumberFormat="1" applyFont="1" applyFill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protection locked="0"/>
    </xf>
    <xf numFmtId="0" fontId="15" fillId="2" borderId="0" xfId="0" applyFont="1" applyFill="1" applyAlignment="1">
      <alignment horizontal="left" wrapText="1"/>
    </xf>
    <xf numFmtId="49" fontId="9" fillId="0" borderId="0" xfId="0" applyNumberFormat="1" applyFont="1" applyAlignment="1" applyProtection="1">
      <alignment horizontal="center" vertical="top" wrapText="1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>
      <alignment horizontal="center" vertical="center"/>
    </xf>
  </cellXfs>
  <cellStyles count="1">
    <cellStyle name="Обычный" xfId="0" builtinId="0"/>
  </cellStyles>
  <dxfs count="1">
    <dxf>
      <font>
        <b val="0"/>
        <condense val="0"/>
        <extend val="0"/>
        <sz val="11"/>
        <color indexed="8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5</xdr:row>
      <xdr:rowOff>1238250</xdr:rowOff>
    </xdr:from>
    <xdr:to>
      <xdr:col>12</xdr:col>
      <xdr:colOff>457200</xdr:colOff>
      <xdr:row>5</xdr:row>
      <xdr:rowOff>1466850</xdr:rowOff>
    </xdr:to>
    <xdr:pic>
      <xdr:nvPicPr>
        <xdr:cNvPr id="3" name="Picture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5</xdr:row>
      <xdr:rowOff>1238250</xdr:rowOff>
    </xdr:from>
    <xdr:to>
      <xdr:col>12</xdr:col>
      <xdr:colOff>457200</xdr:colOff>
      <xdr:row>5</xdr:row>
      <xdr:rowOff>1466850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5</xdr:row>
      <xdr:rowOff>952500</xdr:rowOff>
    </xdr:from>
    <xdr:to>
      <xdr:col>14</xdr:col>
      <xdr:colOff>0</xdr:colOff>
      <xdr:row>5</xdr:row>
      <xdr:rowOff>1304925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923925</xdr:rowOff>
    </xdr:from>
    <xdr:to>
      <xdr:col>12</xdr:col>
      <xdr:colOff>1019175</xdr:colOff>
      <xdr:row>5</xdr:row>
      <xdr:rowOff>1362075</xdr:rowOff>
    </xdr:to>
    <xdr:pic>
      <xdr:nvPicPr>
        <xdr:cNvPr id="7" name="Picture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5</xdr:row>
      <xdr:rowOff>1860176</xdr:rowOff>
    </xdr:from>
    <xdr:to>
      <xdr:col>15</xdr:col>
      <xdr:colOff>0</xdr:colOff>
      <xdr:row>5</xdr:row>
      <xdr:rowOff>2185147</xdr:rowOff>
    </xdr:to>
    <xdr:pic>
      <xdr:nvPicPr>
        <xdr:cNvPr id="8" name="Picture 5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05197" y="2812676"/>
          <a:ext cx="1460127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304800</xdr:colOff>
      <xdr:row>5</xdr:row>
      <xdr:rowOff>1238250</xdr:rowOff>
    </xdr:from>
    <xdr:to>
      <xdr:col>14</xdr:col>
      <xdr:colOff>457200</xdr:colOff>
      <xdr:row>5</xdr:row>
      <xdr:rowOff>1466850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4</xdr:col>
      <xdr:colOff>466725</xdr:colOff>
      <xdr:row>13</xdr:row>
      <xdr:rowOff>171450</xdr:rowOff>
    </xdr:to>
    <xdr:pic>
      <xdr:nvPicPr>
        <xdr:cNvPr id="10" name="Рисунок 33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9600" y="8153400"/>
          <a:ext cx="2476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5</xdr:col>
      <xdr:colOff>28575</xdr:colOff>
      <xdr:row>17</xdr:row>
      <xdr:rowOff>123825</xdr:rowOff>
    </xdr:to>
    <xdr:pic>
      <xdr:nvPicPr>
        <xdr:cNvPr id="11" name="Рисунок 34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8915400"/>
          <a:ext cx="26003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2</xdr:col>
      <xdr:colOff>104775</xdr:colOff>
      <xdr:row>18</xdr:row>
      <xdr:rowOff>200025</xdr:rowOff>
    </xdr:to>
    <xdr:pic>
      <xdr:nvPicPr>
        <xdr:cNvPr id="12" name="Рисунок 35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09600" y="981075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</xdr:row>
      <xdr:rowOff>0</xdr:rowOff>
    </xdr:from>
    <xdr:to>
      <xdr:col>4</xdr:col>
      <xdr:colOff>85725</xdr:colOff>
      <xdr:row>25</xdr:row>
      <xdr:rowOff>9525</xdr:rowOff>
    </xdr:to>
    <xdr:pic>
      <xdr:nvPicPr>
        <xdr:cNvPr id="14" name="Рисунок 7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5118" y="7709647"/>
          <a:ext cx="2091578" cy="222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6</xdr:row>
      <xdr:rowOff>952500</xdr:rowOff>
    </xdr:from>
    <xdr:to>
      <xdr:col>14</xdr:col>
      <xdr:colOff>0</xdr:colOff>
      <xdr:row>6</xdr:row>
      <xdr:rowOff>1304925</xdr:rowOff>
    </xdr:to>
    <xdr:pic>
      <xdr:nvPicPr>
        <xdr:cNvPr id="15" name="Picture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874" y="2469216"/>
          <a:ext cx="104550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6</xdr:row>
      <xdr:rowOff>923925</xdr:rowOff>
    </xdr:from>
    <xdr:to>
      <xdr:col>12</xdr:col>
      <xdr:colOff>1019175</xdr:colOff>
      <xdr:row>6</xdr:row>
      <xdr:rowOff>1362075</xdr:rowOff>
    </xdr:to>
    <xdr:pic>
      <xdr:nvPicPr>
        <xdr:cNvPr id="16" name="Picture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99344" y="2469216"/>
          <a:ext cx="990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7</xdr:row>
      <xdr:rowOff>952500</xdr:rowOff>
    </xdr:from>
    <xdr:to>
      <xdr:col>14</xdr:col>
      <xdr:colOff>0</xdr:colOff>
      <xdr:row>7</xdr:row>
      <xdr:rowOff>1304925</xdr:rowOff>
    </xdr:to>
    <xdr:pic>
      <xdr:nvPicPr>
        <xdr:cNvPr id="17" name="Picture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874" y="2469216"/>
          <a:ext cx="104550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7</xdr:row>
      <xdr:rowOff>923925</xdr:rowOff>
    </xdr:from>
    <xdr:to>
      <xdr:col>12</xdr:col>
      <xdr:colOff>1019175</xdr:colOff>
      <xdr:row>7</xdr:row>
      <xdr:rowOff>1362075</xdr:rowOff>
    </xdr:to>
    <xdr:pic>
      <xdr:nvPicPr>
        <xdr:cNvPr id="18" name="Picture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99344" y="2469216"/>
          <a:ext cx="990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1"/>
  <sheetViews>
    <sheetView tabSelected="1" topLeftCell="A20" zoomScale="85" zoomScaleNormal="85" zoomScaleSheetLayoutView="70" workbookViewId="0">
      <selection activeCell="M18" sqref="M18"/>
    </sheetView>
  </sheetViews>
  <sheetFormatPr defaultRowHeight="15" x14ac:dyDescent="0.25"/>
  <cols>
    <col min="3" max="3" width="30.140625" customWidth="1"/>
    <col min="4" max="4" width="22.140625" customWidth="1"/>
    <col min="5" max="5" width="8.42578125" customWidth="1"/>
    <col min="6" max="6" width="9.28515625" bestFit="1" customWidth="1"/>
    <col min="7" max="7" width="13.28515625" customWidth="1"/>
    <col min="8" max="8" width="13.5703125" customWidth="1"/>
    <col min="9" max="9" width="14" customWidth="1"/>
    <col min="10" max="10" width="10.85546875" hidden="1" customWidth="1"/>
    <col min="11" max="11" width="10.7109375" hidden="1" customWidth="1"/>
    <col min="12" max="12" width="16" customWidth="1"/>
    <col min="13" max="13" width="15.140625" customWidth="1"/>
    <col min="14" max="14" width="16" customWidth="1"/>
    <col min="15" max="15" width="17.5703125" customWidth="1"/>
    <col min="16" max="17" width="15.85546875" customWidth="1"/>
    <col min="18" max="18" width="17.140625" customWidth="1"/>
    <col min="20" max="23" width="9.140625" customWidth="1"/>
  </cols>
  <sheetData>
    <row r="1" spans="2:20" s="1" customFormat="1" ht="69.75" customHeight="1" x14ac:dyDescent="0.25">
      <c r="P1" s="51" t="s">
        <v>32</v>
      </c>
      <c r="Q1" s="51"/>
      <c r="R1" s="51"/>
    </row>
    <row r="2" spans="2:20" s="1" customFormat="1" ht="11.25" customHeight="1" x14ac:dyDescent="0.25">
      <c r="P2" s="51"/>
      <c r="Q2" s="51"/>
      <c r="R2" s="51"/>
    </row>
    <row r="3" spans="2:20" s="1" customFormat="1" x14ac:dyDescent="0.25">
      <c r="B3" s="2"/>
      <c r="C3" s="3"/>
      <c r="D3" s="3"/>
      <c r="E3" s="3"/>
      <c r="F3" s="2"/>
      <c r="G3" s="2"/>
      <c r="H3" s="2"/>
      <c r="I3" s="2"/>
      <c r="J3" s="2"/>
      <c r="K3" s="2"/>
      <c r="L3" s="2"/>
      <c r="M3" s="2"/>
      <c r="N3" s="2"/>
      <c r="O3" s="4"/>
      <c r="P3" s="2"/>
      <c r="Q3" s="12"/>
      <c r="R3" s="12"/>
      <c r="S3" s="12"/>
      <c r="T3" s="12"/>
    </row>
    <row r="4" spans="2:20" s="1" customFormat="1" ht="15" customHeight="1" x14ac:dyDescent="0.25">
      <c r="B4" s="53" t="s">
        <v>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2:20" ht="15" customHeight="1" x14ac:dyDescent="0.25">
      <c r="B5" s="54" t="s">
        <v>1</v>
      </c>
      <c r="C5" s="54" t="s">
        <v>2</v>
      </c>
      <c r="D5" s="40"/>
      <c r="E5" s="54" t="s">
        <v>3</v>
      </c>
      <c r="F5" s="54" t="s">
        <v>4</v>
      </c>
      <c r="G5" s="52" t="s">
        <v>5</v>
      </c>
      <c r="H5" s="52"/>
      <c r="I5" s="52"/>
      <c r="J5" s="52"/>
      <c r="K5" s="52"/>
      <c r="L5" s="55" t="s">
        <v>6</v>
      </c>
      <c r="M5" s="55"/>
      <c r="N5" s="55"/>
      <c r="O5" s="56" t="s">
        <v>7</v>
      </c>
      <c r="P5" s="57"/>
      <c r="Q5" s="57"/>
      <c r="R5" s="57"/>
    </row>
    <row r="6" spans="2:20" ht="126.75" customHeight="1" x14ac:dyDescent="0.25">
      <c r="B6" s="54"/>
      <c r="C6" s="54"/>
      <c r="D6" s="40" t="s">
        <v>43</v>
      </c>
      <c r="E6" s="54"/>
      <c r="F6" s="54"/>
      <c r="G6" s="32" t="s">
        <v>33</v>
      </c>
      <c r="H6" s="32" t="s">
        <v>34</v>
      </c>
      <c r="I6" s="25" t="s">
        <v>35</v>
      </c>
      <c r="J6" s="26"/>
      <c r="K6" s="27"/>
      <c r="L6" s="5" t="s">
        <v>8</v>
      </c>
      <c r="M6" s="5" t="s">
        <v>9</v>
      </c>
      <c r="N6" s="6" t="s">
        <v>10</v>
      </c>
      <c r="O6" s="7" t="s">
        <v>11</v>
      </c>
      <c r="P6" s="8" t="s">
        <v>12</v>
      </c>
      <c r="Q6" s="8" t="s">
        <v>13</v>
      </c>
      <c r="R6" s="8" t="s">
        <v>14</v>
      </c>
    </row>
    <row r="7" spans="2:20" ht="23.25" hidden="1" customHeight="1" x14ac:dyDescent="0.25">
      <c r="B7" s="38">
        <v>1</v>
      </c>
      <c r="C7" s="41" t="s">
        <v>41</v>
      </c>
      <c r="D7" s="41" t="s">
        <v>44</v>
      </c>
      <c r="E7" s="38" t="s">
        <v>40</v>
      </c>
      <c r="F7" s="38">
        <v>595</v>
      </c>
      <c r="G7" s="43">
        <v>354.45</v>
      </c>
      <c r="H7" s="43">
        <v>357.93</v>
      </c>
      <c r="I7" s="44">
        <v>347.5</v>
      </c>
      <c r="J7" s="26"/>
      <c r="K7" s="27"/>
      <c r="L7" s="28">
        <f t="shared" ref="L7:L9" si="0">AVERAGE(G7:K7)</f>
        <v>353.29333333333335</v>
      </c>
      <c r="M7" s="29">
        <f t="shared" ref="M7:M9" si="1">SQRT((SUM(IF(G7&gt;0,POWER(G7-L7,2),0),IF(H7&gt;0,POWER(H7-L7,2),0),IF(I7&gt;0,POWER(I7-L7,2),0),IF(J7&gt;0,POWER(J7-L7,2),0),IF(K7&gt;0,POWER(K7-L7,2),0),))/(COUNTA(G7:K7)-1))</f>
        <v>5.3103326951645275</v>
      </c>
      <c r="N7" s="42">
        <f t="shared" ref="N7:N9" si="2">M7/L7*100</f>
        <v>1.5030945093306394</v>
      </c>
      <c r="O7" s="30">
        <f t="shared" ref="O7:O9" si="3">F7*L7</f>
        <v>210209.53333333335</v>
      </c>
      <c r="P7" s="31">
        <f t="shared" ref="P7:P9" si="4">L7</f>
        <v>353.29333333333335</v>
      </c>
      <c r="Q7" s="30">
        <f t="shared" ref="Q7:Q9" si="5">ROUNDUP(P7,2)</f>
        <v>353.3</v>
      </c>
      <c r="R7" s="39">
        <f>Q7*F7</f>
        <v>210213.5</v>
      </c>
      <c r="S7">
        <f>F8*I8</f>
        <v>19440</v>
      </c>
    </row>
    <row r="8" spans="2:20" ht="27.75" customHeight="1" x14ac:dyDescent="0.25">
      <c r="B8" s="45">
        <v>2</v>
      </c>
      <c r="C8" s="46" t="s">
        <v>46</v>
      </c>
      <c r="D8" s="41" t="s">
        <v>48</v>
      </c>
      <c r="E8" s="45" t="s">
        <v>40</v>
      </c>
      <c r="F8" s="45">
        <v>30</v>
      </c>
      <c r="G8" s="43">
        <v>633.33000000000004</v>
      </c>
      <c r="H8" s="43">
        <v>640</v>
      </c>
      <c r="I8" s="44">
        <v>648</v>
      </c>
      <c r="J8" s="26"/>
      <c r="K8" s="27"/>
      <c r="L8" s="28">
        <f t="shared" si="0"/>
        <v>640.44333333333327</v>
      </c>
      <c r="M8" s="29">
        <f t="shared" si="1"/>
        <v>7.3450414112742104</v>
      </c>
      <c r="N8" s="42">
        <f t="shared" si="2"/>
        <v>1.1468682753000594</v>
      </c>
      <c r="O8" s="30">
        <f t="shared" si="3"/>
        <v>19213.3</v>
      </c>
      <c r="P8" s="31">
        <f t="shared" si="4"/>
        <v>640.44333333333327</v>
      </c>
      <c r="Q8" s="30">
        <f t="shared" si="5"/>
        <v>640.45000000000005</v>
      </c>
      <c r="R8" s="39">
        <f t="shared" ref="R8:R9" si="6">Q8*F8</f>
        <v>19213.5</v>
      </c>
    </row>
    <row r="9" spans="2:20" ht="23.25" customHeight="1" x14ac:dyDescent="0.25">
      <c r="B9" s="45">
        <v>3</v>
      </c>
      <c r="C9" s="46" t="s">
        <v>47</v>
      </c>
      <c r="D9" s="41" t="s">
        <v>49</v>
      </c>
      <c r="E9" s="45" t="s">
        <v>40</v>
      </c>
      <c r="F9" s="45">
        <v>5</v>
      </c>
      <c r="G9" s="43">
        <v>162.26</v>
      </c>
      <c r="H9" s="43">
        <v>158</v>
      </c>
      <c r="I9" s="44">
        <v>150</v>
      </c>
      <c r="J9" s="26"/>
      <c r="K9" s="27"/>
      <c r="L9" s="28">
        <f t="shared" si="0"/>
        <v>156.75333333333333</v>
      </c>
      <c r="M9" s="29">
        <f t="shared" si="1"/>
        <v>6.2243500330021035</v>
      </c>
      <c r="N9" s="42">
        <f t="shared" si="2"/>
        <v>3.9707927739987054</v>
      </c>
      <c r="O9" s="30">
        <f t="shared" si="3"/>
        <v>783.76666666666665</v>
      </c>
      <c r="P9" s="31">
        <f t="shared" si="4"/>
        <v>156.75333333333333</v>
      </c>
      <c r="Q9" s="30">
        <f t="shared" si="5"/>
        <v>156.76</v>
      </c>
      <c r="R9" s="39">
        <f t="shared" si="6"/>
        <v>783.8</v>
      </c>
    </row>
    <row r="10" spans="2:20" ht="26.25" customHeight="1" x14ac:dyDescent="0.25">
      <c r="B10" s="14"/>
      <c r="C10" s="14" t="s">
        <v>42</v>
      </c>
      <c r="D10" s="14"/>
      <c r="E10" s="14"/>
      <c r="F10" s="14"/>
      <c r="G10" s="14"/>
      <c r="H10" s="14"/>
      <c r="I10" s="14"/>
      <c r="J10" s="13"/>
      <c r="K10" s="13"/>
      <c r="L10" s="9"/>
      <c r="M10" s="9"/>
      <c r="N10" s="9"/>
      <c r="O10" s="10"/>
      <c r="P10" s="2"/>
      <c r="Q10" s="2"/>
      <c r="R10" s="11">
        <f>R9+R8</f>
        <v>19997.3</v>
      </c>
    </row>
    <row r="11" spans="2:20" ht="27.75" customHeight="1" x14ac:dyDescent="0.25">
      <c r="B11" s="60" t="s">
        <v>36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</row>
    <row r="12" spans="2:20" ht="15.75" x14ac:dyDescent="0.25">
      <c r="B12" s="49" t="s">
        <v>15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15"/>
      <c r="P12" s="15"/>
    </row>
    <row r="13" spans="2:20" ht="15.75" x14ac:dyDescent="0.25">
      <c r="B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2:20" ht="27" customHeight="1" x14ac:dyDescent="0.25">
      <c r="B14" s="15"/>
      <c r="C14" s="15"/>
      <c r="D14" s="15"/>
      <c r="E14" s="15"/>
      <c r="F14" s="16" t="s">
        <v>16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2:20" ht="16.899999999999999" customHeight="1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2:20" ht="16.899999999999999" customHeight="1" x14ac:dyDescent="0.25">
      <c r="B16" s="15"/>
      <c r="C16" s="17" t="s">
        <v>17</v>
      </c>
      <c r="D16" s="17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9" ht="16.899999999999999" customHeight="1" x14ac:dyDescent="0.25">
      <c r="B17" s="15"/>
      <c r="C17" s="15"/>
      <c r="D17" s="15"/>
      <c r="E17" s="15"/>
      <c r="F17" s="17" t="s">
        <v>18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2:19" ht="27" customHeight="1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2:19" ht="27" customHeight="1" x14ac:dyDescent="0.25">
      <c r="B19" s="15"/>
      <c r="C19" s="16" t="s">
        <v>19</v>
      </c>
      <c r="D19" s="16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2:19" ht="27" customHeight="1" x14ac:dyDescent="0.25">
      <c r="B20" s="15"/>
      <c r="C20" s="16" t="s">
        <v>20</v>
      </c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9" ht="16.899999999999999" customHeight="1" x14ac:dyDescent="0.25">
      <c r="B21" s="15"/>
      <c r="C21" s="17" t="s">
        <v>21</v>
      </c>
      <c r="D21" s="17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19" ht="16.899999999999999" customHeight="1" x14ac:dyDescent="0.3">
      <c r="B22" s="18" t="s">
        <v>22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19" ht="16.899999999999999" customHeight="1" x14ac:dyDescent="0.25">
      <c r="B23" s="15"/>
      <c r="C23" s="19" t="s">
        <v>23</v>
      </c>
      <c r="D23" s="19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2:19" ht="16.899999999999999" customHeight="1" x14ac:dyDescent="0.25">
      <c r="B24" s="15"/>
      <c r="C24" s="20" t="s">
        <v>24</v>
      </c>
      <c r="D24" s="20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2:19" ht="16.899999999999999" customHeight="1" x14ac:dyDescent="0.25">
      <c r="B25" s="15"/>
      <c r="C25" s="20" t="s">
        <v>17</v>
      </c>
      <c r="D25" s="20"/>
      <c r="E25" s="21" t="s">
        <v>25</v>
      </c>
      <c r="F25" s="21"/>
      <c r="G25" s="21"/>
      <c r="H25" s="21"/>
      <c r="I25" s="21"/>
      <c r="J25" s="21"/>
      <c r="K25" s="21"/>
      <c r="L25" s="21"/>
      <c r="M25" s="21"/>
      <c r="N25" s="15"/>
      <c r="O25" s="15"/>
      <c r="P25" s="15"/>
    </row>
    <row r="26" spans="2:19" ht="16.899999999999999" customHeight="1" x14ac:dyDescent="0.25">
      <c r="B26" s="15"/>
      <c r="C26" s="61" t="s">
        <v>26</v>
      </c>
      <c r="D26" s="61"/>
      <c r="E26" s="61"/>
      <c r="F26" s="61"/>
      <c r="G26" s="61"/>
      <c r="H26" s="61"/>
      <c r="I26" s="15"/>
      <c r="J26" s="15"/>
      <c r="K26" s="15"/>
      <c r="L26" s="15"/>
      <c r="M26" s="15"/>
      <c r="N26" s="15"/>
      <c r="O26" s="15"/>
      <c r="P26" s="15"/>
    </row>
    <row r="27" spans="2:19" ht="16.899999999999999" customHeight="1" x14ac:dyDescent="0.25">
      <c r="B27" s="1"/>
      <c r="C27" s="15"/>
      <c r="D27" s="15"/>
      <c r="E27" s="47" t="s">
        <v>27</v>
      </c>
      <c r="F27" s="47"/>
      <c r="G27" s="47"/>
      <c r="H27" s="47"/>
      <c r="I27" s="47"/>
      <c r="J27" s="15"/>
      <c r="K27" s="15"/>
      <c r="L27" s="15"/>
      <c r="M27" s="15"/>
      <c r="N27" s="15"/>
      <c r="O27" s="15"/>
      <c r="P27" s="15"/>
      <c r="Q27" s="15"/>
      <c r="R27" s="22"/>
    </row>
    <row r="28" spans="2:19" ht="16.899999999999999" customHeight="1" x14ac:dyDescent="0.25">
      <c r="B28" s="1"/>
      <c r="C28" s="15"/>
      <c r="D28" s="15"/>
      <c r="E28" s="47" t="s">
        <v>28</v>
      </c>
      <c r="F28" s="47"/>
      <c r="G28" s="47"/>
      <c r="H28" s="47"/>
      <c r="I28" s="47"/>
      <c r="J28" s="15"/>
      <c r="K28" s="15"/>
      <c r="L28" s="15"/>
      <c r="M28" s="15"/>
      <c r="N28" s="15"/>
      <c r="O28" s="15"/>
      <c r="P28" s="15"/>
      <c r="Q28" s="15"/>
      <c r="R28" s="22"/>
    </row>
    <row r="29" spans="2:19" ht="16.899999999999999" customHeight="1" x14ac:dyDescent="0.25">
      <c r="B29" s="21"/>
      <c r="C29" s="21"/>
      <c r="D29" s="21"/>
      <c r="E29" s="47" t="s">
        <v>30</v>
      </c>
      <c r="F29" s="47"/>
      <c r="G29" s="47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2:19" ht="16.899999999999999" customHeight="1" x14ac:dyDescent="0.25">
      <c r="B30" s="20" t="s">
        <v>29</v>
      </c>
      <c r="C30" s="58" t="s">
        <v>45</v>
      </c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</row>
    <row r="31" spans="2:19" ht="16.899999999999999" customHeight="1" x14ac:dyDescent="0.25">
      <c r="B31" s="20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</row>
    <row r="32" spans="2:19" s="1" customFormat="1" ht="16.899999999999999" customHeight="1" x14ac:dyDescent="0.25">
      <c r="B32" s="20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23"/>
    </row>
    <row r="33" spans="1:20" s="1" customFormat="1" ht="16.899999999999999" customHeight="1" x14ac:dyDescent="0.25">
      <c r="B33" s="20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</row>
    <row r="34" spans="1:20" s="1" customFormat="1" ht="16.899999999999999" customHeight="1" x14ac:dyDescent="0.25">
      <c r="B34" s="20"/>
      <c r="C34" s="34"/>
      <c r="D34" s="34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</row>
    <row r="35" spans="1:20" s="1" customFormat="1" ht="16.899999999999999" customHeight="1" x14ac:dyDescent="0.25">
      <c r="A35" s="36"/>
      <c r="B35" s="37"/>
      <c r="C35" s="50" t="s">
        <v>50</v>
      </c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36"/>
    </row>
    <row r="36" spans="1:20" s="1" customFormat="1" ht="16.899999999999999" customHeight="1" x14ac:dyDescent="0.25">
      <c r="A36" s="36"/>
      <c r="B36" s="37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36"/>
    </row>
    <row r="37" spans="1:20" s="1" customFormat="1" ht="16.899999999999999" customHeight="1" x14ac:dyDescent="0.25">
      <c r="A37" s="36"/>
      <c r="B37" s="37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36"/>
    </row>
    <row r="38" spans="1:20" s="1" customFormat="1" ht="16.5" customHeight="1" x14ac:dyDescent="0.25">
      <c r="A38" s="36"/>
      <c r="B38" s="37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36"/>
    </row>
    <row r="39" spans="1:20" s="1" customFormat="1" ht="16.5" hidden="1" customHeight="1" x14ac:dyDescent="0.25">
      <c r="B39" s="20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</row>
    <row r="40" spans="1:20" s="1" customFormat="1" ht="16.5" hidden="1" customHeight="1" x14ac:dyDescent="0.25">
      <c r="B40" s="20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</row>
    <row r="41" spans="1:20" s="1" customFormat="1" ht="16.5" hidden="1" customHeight="1" x14ac:dyDescent="0.25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</row>
    <row r="42" spans="1:20" s="1" customFormat="1" ht="16.899999999999999" customHeight="1" x14ac:dyDescent="0.25">
      <c r="C42" s="20" t="s">
        <v>37</v>
      </c>
      <c r="D42" s="20"/>
      <c r="E42" s="15"/>
      <c r="F42" s="15"/>
      <c r="G42" s="15"/>
      <c r="H42" s="15"/>
      <c r="I42" s="15"/>
      <c r="J42" s="15"/>
      <c r="K42" s="15"/>
      <c r="L42" s="15"/>
      <c r="M42" s="15"/>
    </row>
    <row r="43" spans="1:20" s="1" customFormat="1" ht="16.899999999999999" customHeight="1" x14ac:dyDescent="0.25">
      <c r="C43" s="21" t="s">
        <v>31</v>
      </c>
      <c r="D43" s="21"/>
      <c r="E43" s="15"/>
      <c r="H43" s="15"/>
      <c r="I43" s="15"/>
      <c r="J43" s="15"/>
      <c r="K43" s="15"/>
      <c r="L43" s="15"/>
      <c r="M43" s="15"/>
    </row>
    <row r="44" spans="1:20" s="1" customFormat="1" ht="15.75" x14ac:dyDescent="0.25"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20" s="1" customFormat="1" ht="16.5" x14ac:dyDescent="0.25">
      <c r="C45" s="21"/>
      <c r="D45" s="21"/>
      <c r="E45" s="15"/>
    </row>
    <row r="46" spans="1:20" s="1" customFormat="1" ht="16.5" x14ac:dyDescent="0.25">
      <c r="C46" s="24" t="s">
        <v>38</v>
      </c>
      <c r="D46" s="24"/>
      <c r="E46" s="24"/>
      <c r="F46" s="24"/>
      <c r="G46" s="24"/>
      <c r="H46" s="48"/>
      <c r="I46" s="48"/>
      <c r="J46" s="48"/>
      <c r="K46" s="48"/>
      <c r="L46" s="48"/>
      <c r="M46" s="15"/>
    </row>
    <row r="47" spans="1:20" s="1" customFormat="1" ht="16.5" x14ac:dyDescent="0.25">
      <c r="C47" s="24" t="s">
        <v>52</v>
      </c>
      <c r="D47" s="24"/>
      <c r="E47" s="24"/>
      <c r="F47" s="24"/>
      <c r="G47" s="24"/>
      <c r="H47" s="24"/>
      <c r="I47" s="33"/>
      <c r="J47" s="33"/>
      <c r="K47" s="24"/>
      <c r="M47" s="15"/>
    </row>
    <row r="48" spans="1:20" s="1" customFormat="1" ht="16.5" x14ac:dyDescent="0.25">
      <c r="C48" s="24" t="s">
        <v>53</v>
      </c>
      <c r="D48" s="24"/>
      <c r="H48" s="48" t="s">
        <v>51</v>
      </c>
      <c r="I48" s="48"/>
      <c r="J48" s="48"/>
      <c r="K48" s="48"/>
      <c r="L48" s="48"/>
    </row>
    <row r="49" spans="3:4" s="1" customFormat="1" ht="16.5" x14ac:dyDescent="0.25">
      <c r="C49" s="24" t="s">
        <v>39</v>
      </c>
      <c r="D49" s="24"/>
    </row>
    <row r="50" spans="3:4" s="1" customFormat="1" x14ac:dyDescent="0.25"/>
    <row r="51" spans="3:4" s="1" customFormat="1" x14ac:dyDescent="0.25"/>
    <row r="52" spans="3:4" s="1" customFormat="1" x14ac:dyDescent="0.25"/>
    <row r="53" spans="3:4" s="1" customFormat="1" x14ac:dyDescent="0.25"/>
    <row r="54" spans="3:4" s="1" customFormat="1" x14ac:dyDescent="0.25"/>
    <row r="55" spans="3:4" s="1" customFormat="1" x14ac:dyDescent="0.25"/>
    <row r="56" spans="3:4" s="1" customFormat="1" x14ac:dyDescent="0.25"/>
    <row r="57" spans="3:4" s="1" customFormat="1" x14ac:dyDescent="0.25"/>
    <row r="58" spans="3:4" s="1" customFormat="1" x14ac:dyDescent="0.25"/>
    <row r="59" spans="3:4" s="1" customFormat="1" x14ac:dyDescent="0.25"/>
    <row r="60" spans="3:4" s="1" customFormat="1" x14ac:dyDescent="0.25"/>
    <row r="61" spans="3:4" s="1" customFormat="1" x14ac:dyDescent="0.25"/>
    <row r="62" spans="3:4" s="1" customFormat="1" x14ac:dyDescent="0.25"/>
    <row r="63" spans="3:4" s="1" customFormat="1" x14ac:dyDescent="0.25"/>
    <row r="64" spans="3: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2:18" s="1" customFormat="1" x14ac:dyDescent="0.25"/>
    <row r="338" spans="2:18" s="1" customFormat="1" x14ac:dyDescent="0.25"/>
    <row r="339" spans="2:18" s="1" customFormat="1" x14ac:dyDescent="0.25"/>
    <row r="340" spans="2:18" s="1" customFormat="1" x14ac:dyDescent="0.25"/>
    <row r="341" spans="2:18" s="1" customFormat="1" x14ac:dyDescent="0.25"/>
    <row r="342" spans="2:18" s="1" customFormat="1" x14ac:dyDescent="0.25"/>
    <row r="343" spans="2:18" s="1" customFormat="1" x14ac:dyDescent="0.25"/>
    <row r="344" spans="2:18" s="1" customFormat="1" x14ac:dyDescent="0.25"/>
    <row r="345" spans="2:18" s="1" customFormat="1" x14ac:dyDescent="0.25"/>
    <row r="346" spans="2:18" s="1" customFormat="1" x14ac:dyDescent="0.25"/>
    <row r="347" spans="2:18" s="1" customFormat="1" x14ac:dyDescent="0.25"/>
    <row r="348" spans="2:18" s="1" customFormat="1" x14ac:dyDescent="0.25"/>
    <row r="349" spans="2:18" s="1" customFormat="1" x14ac:dyDescent="0.25">
      <c r="F349"/>
      <c r="G349"/>
      <c r="H349"/>
      <c r="I349"/>
      <c r="J349"/>
      <c r="K349"/>
      <c r="L349"/>
      <c r="M349"/>
      <c r="N349"/>
      <c r="O349"/>
      <c r="P349"/>
      <c r="Q349"/>
      <c r="R349"/>
    </row>
    <row r="350" spans="2:18" s="1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</row>
    <row r="351" spans="2:18" s="1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</row>
  </sheetData>
  <mergeCells count="20">
    <mergeCell ref="H48:L48"/>
    <mergeCell ref="P1:R2"/>
    <mergeCell ref="G5:K5"/>
    <mergeCell ref="B4:R4"/>
    <mergeCell ref="B5:B6"/>
    <mergeCell ref="C5:C6"/>
    <mergeCell ref="E5:E6"/>
    <mergeCell ref="F5:F6"/>
    <mergeCell ref="L5:N5"/>
    <mergeCell ref="O5:R5"/>
    <mergeCell ref="C30:R33"/>
    <mergeCell ref="C39:T41"/>
    <mergeCell ref="B11:R11"/>
    <mergeCell ref="C26:H26"/>
    <mergeCell ref="E27:I27"/>
    <mergeCell ref="E28:I28"/>
    <mergeCell ref="H46:L46"/>
    <mergeCell ref="E29:G29"/>
    <mergeCell ref="B12:N12"/>
    <mergeCell ref="C35:R38"/>
  </mergeCells>
  <conditionalFormatting sqref="N7:N9">
    <cfRule type="cellIs" dxfId="0" priority="1" stopIfTrue="1" operator="greaterThan">
      <formula>33</formula>
    </cfRule>
  </conditionalFormatting>
  <pageMargins left="1.6141732283464567" right="1.4960629921259843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Руслан</cp:lastModifiedBy>
  <cp:lastPrinted>2026-06-11T06:13:05Z</cp:lastPrinted>
  <dcterms:created xsi:type="dcterms:W3CDTF">2014-04-01T09:50:37Z</dcterms:created>
  <dcterms:modified xsi:type="dcterms:W3CDTF">2026-06-17T06:46:37Z</dcterms:modified>
</cp:coreProperties>
</file>